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21690" windowHeight="11820"/>
  </bookViews>
  <sheets>
    <sheet name="市汇总表" sheetId="1" r:id="rId1"/>
    <sheet name="新建补贴统计表" sheetId="2" r:id="rId2"/>
    <sheet name="多恩养老康复中心" sheetId="5" r:id="rId3"/>
    <sheet name="怡心苑养老院" sheetId="6" r:id="rId4"/>
    <sheet name="汇滨养老院" sheetId="7" r:id="rId5"/>
    <sheet name="兴顺老年公寓" sheetId="8" r:id="rId6"/>
    <sheet name="倚水佳园老年养护院" sheetId="9" r:id="rId7"/>
    <sheet name="养心苑养老院" sheetId="10" r:id="rId8"/>
    <sheet name="永昌敬老院" sheetId="11" r:id="rId9"/>
    <sheet name="吉盛 大同养老院" sheetId="12" r:id="rId10"/>
    <sheet name="困难老人入住机构补贴统计表" sheetId="4" r:id="rId11"/>
  </sheets>
  <calcPr calcId="125725"/>
</workbook>
</file>

<file path=xl/calcChain.xml><?xml version="1.0" encoding="utf-8"?>
<calcChain xmlns="http://schemas.openxmlformats.org/spreadsheetml/2006/main">
  <c r="AR6" i="6"/>
  <c r="AN6"/>
  <c r="AJ6"/>
  <c r="AF6"/>
  <c r="AB6"/>
  <c r="X6"/>
  <c r="T6"/>
  <c r="P6"/>
  <c r="L6"/>
  <c r="H6" i="5"/>
  <c r="M7" i="4"/>
  <c r="M6"/>
  <c r="K6" i="1"/>
  <c r="P6" i="11"/>
  <c r="L6" i="4"/>
  <c r="G10" i="8"/>
  <c r="AY10" i="12"/>
  <c r="AX10"/>
  <c r="AW10"/>
  <c r="AU10"/>
  <c r="AT10"/>
  <c r="AS10"/>
  <c r="AQ10"/>
  <c r="AP10"/>
  <c r="AO10"/>
  <c r="AM10"/>
  <c r="AL10"/>
  <c r="AK10"/>
  <c r="AN10" s="1"/>
  <c r="AI10"/>
  <c r="AH10"/>
  <c r="AG10"/>
  <c r="AE10"/>
  <c r="AD10"/>
  <c r="AC10"/>
  <c r="AA10"/>
  <c r="Z10"/>
  <c r="Y10"/>
  <c r="W10"/>
  <c r="V10"/>
  <c r="U10"/>
  <c r="S10"/>
  <c r="R10"/>
  <c r="Q10"/>
  <c r="O10"/>
  <c r="N10"/>
  <c r="M10"/>
  <c r="K10"/>
  <c r="J10"/>
  <c r="I10"/>
  <c r="G10"/>
  <c r="F10"/>
  <c r="E10"/>
  <c r="AZ6"/>
  <c r="AV6"/>
  <c r="AR6"/>
  <c r="AN6"/>
  <c r="AJ6"/>
  <c r="AF6"/>
  <c r="AB6"/>
  <c r="X6"/>
  <c r="T6"/>
  <c r="P6"/>
  <c r="L6"/>
  <c r="H6"/>
  <c r="AZ10" i="11"/>
  <c r="AY10"/>
  <c r="AX10"/>
  <c r="AW10"/>
  <c r="AU10"/>
  <c r="AT10"/>
  <c r="AS10"/>
  <c r="AQ10"/>
  <c r="AP10"/>
  <c r="AO10"/>
  <c r="AM10"/>
  <c r="AL10"/>
  <c r="AK10"/>
  <c r="AI10"/>
  <c r="AH10"/>
  <c r="AG10"/>
  <c r="AE10"/>
  <c r="AD10"/>
  <c r="AC10"/>
  <c r="AA10"/>
  <c r="Z10"/>
  <c r="Y10"/>
  <c r="W10"/>
  <c r="V10"/>
  <c r="U10"/>
  <c r="S10"/>
  <c r="R10"/>
  <c r="Q10"/>
  <c r="O10"/>
  <c r="N10"/>
  <c r="M10"/>
  <c r="K10"/>
  <c r="J10"/>
  <c r="I10"/>
  <c r="G10"/>
  <c r="F10"/>
  <c r="E10"/>
  <c r="H10" s="1"/>
  <c r="AZ6"/>
  <c r="AV6"/>
  <c r="AR6"/>
  <c r="AN6"/>
  <c r="AJ6"/>
  <c r="AF6"/>
  <c r="AB6"/>
  <c r="X6"/>
  <c r="T6"/>
  <c r="L6"/>
  <c r="H6"/>
  <c r="AY10" i="10"/>
  <c r="AX10"/>
  <c r="AW10"/>
  <c r="AU10"/>
  <c r="AT10"/>
  <c r="AS10"/>
  <c r="AQ10"/>
  <c r="AP10"/>
  <c r="AO10"/>
  <c r="AM10"/>
  <c r="AL10"/>
  <c r="AK10"/>
  <c r="AI10"/>
  <c r="AH10"/>
  <c r="AG10"/>
  <c r="AE10"/>
  <c r="AD10"/>
  <c r="AC10"/>
  <c r="AA10"/>
  <c r="Z10"/>
  <c r="Y10"/>
  <c r="W10"/>
  <c r="V10"/>
  <c r="U10"/>
  <c r="S10"/>
  <c r="R10"/>
  <c r="Q10"/>
  <c r="O10"/>
  <c r="N10"/>
  <c r="M10"/>
  <c r="K10"/>
  <c r="J10"/>
  <c r="I10"/>
  <c r="G10"/>
  <c r="F10"/>
  <c r="E10"/>
  <c r="AZ6"/>
  <c r="AV6"/>
  <c r="AR6"/>
  <c r="AN6"/>
  <c r="AJ6"/>
  <c r="AF6"/>
  <c r="AB6"/>
  <c r="X6"/>
  <c r="T6"/>
  <c r="P6"/>
  <c r="L6"/>
  <c r="H6"/>
  <c r="AY10" i="9"/>
  <c r="AX10"/>
  <c r="AW10"/>
  <c r="AU10"/>
  <c r="AT10"/>
  <c r="AS10"/>
  <c r="AQ10"/>
  <c r="AP10"/>
  <c r="AO10"/>
  <c r="AM10"/>
  <c r="AL10"/>
  <c r="AK10"/>
  <c r="AI10"/>
  <c r="AH10"/>
  <c r="AG10"/>
  <c r="AE10"/>
  <c r="AD10"/>
  <c r="AC10"/>
  <c r="AA10"/>
  <c r="Z10"/>
  <c r="Y10"/>
  <c r="W10"/>
  <c r="V10"/>
  <c r="U10"/>
  <c r="S10"/>
  <c r="R10"/>
  <c r="Q10"/>
  <c r="O10"/>
  <c r="N10"/>
  <c r="M10"/>
  <c r="K10"/>
  <c r="J10"/>
  <c r="I10"/>
  <c r="G10"/>
  <c r="F10"/>
  <c r="E10"/>
  <c r="AZ6"/>
  <c r="AV6"/>
  <c r="AR6"/>
  <c r="AN6"/>
  <c r="AJ6"/>
  <c r="AF6"/>
  <c r="AB6"/>
  <c r="AY10" i="8"/>
  <c r="AX10"/>
  <c r="AW10"/>
  <c r="AU10"/>
  <c r="AT10"/>
  <c r="AS10"/>
  <c r="AQ10"/>
  <c r="AP10"/>
  <c r="AO10"/>
  <c r="AM10"/>
  <c r="AL10"/>
  <c r="AK10"/>
  <c r="AI10"/>
  <c r="AH10"/>
  <c r="AG10"/>
  <c r="AE10"/>
  <c r="AD10"/>
  <c r="AC10"/>
  <c r="AA10"/>
  <c r="AB10" s="1"/>
  <c r="Z10"/>
  <c r="Y10"/>
  <c r="W10"/>
  <c r="V10"/>
  <c r="U10"/>
  <c r="S10"/>
  <c r="R10"/>
  <c r="Q10"/>
  <c r="O10"/>
  <c r="N10"/>
  <c r="M10"/>
  <c r="K10"/>
  <c r="L10" s="1"/>
  <c r="J10"/>
  <c r="I10"/>
  <c r="F10"/>
  <c r="H10" s="1"/>
  <c r="E10"/>
  <c r="BA5"/>
  <c r="AY10" i="7"/>
  <c r="AX10"/>
  <c r="AW10"/>
  <c r="AU10"/>
  <c r="AT10"/>
  <c r="AS10"/>
  <c r="AQ10"/>
  <c r="AP10"/>
  <c r="AO10"/>
  <c r="AM10"/>
  <c r="AL10"/>
  <c r="AK10"/>
  <c r="AI10"/>
  <c r="AH10"/>
  <c r="AG10"/>
  <c r="AE10"/>
  <c r="AD10"/>
  <c r="AC10"/>
  <c r="AA10"/>
  <c r="Z10"/>
  <c r="Y10"/>
  <c r="W10"/>
  <c r="V10"/>
  <c r="U10"/>
  <c r="S10"/>
  <c r="R10"/>
  <c r="Q10"/>
  <c r="O10"/>
  <c r="N10"/>
  <c r="M10"/>
  <c r="K10"/>
  <c r="J10"/>
  <c r="I10"/>
  <c r="G10"/>
  <c r="F10"/>
  <c r="E10"/>
  <c r="AZ6"/>
  <c r="AV6"/>
  <c r="AR6"/>
  <c r="AN6"/>
  <c r="AJ6"/>
  <c r="AF6"/>
  <c r="AB6"/>
  <c r="X6"/>
  <c r="T6"/>
  <c r="P6"/>
  <c r="L6"/>
  <c r="H6"/>
  <c r="I10" i="5"/>
  <c r="J10"/>
  <c r="K10"/>
  <c r="M10"/>
  <c r="N10"/>
  <c r="P10" s="1"/>
  <c r="O10"/>
  <c r="Q10"/>
  <c r="R10"/>
  <c r="S10"/>
  <c r="T10"/>
  <c r="U10"/>
  <c r="V10"/>
  <c r="W10"/>
  <c r="Y10"/>
  <c r="Z10"/>
  <c r="AA10"/>
  <c r="AC10"/>
  <c r="AD10"/>
  <c r="AE10"/>
  <c r="AG10"/>
  <c r="AH10"/>
  <c r="AJ10" s="1"/>
  <c r="AI10"/>
  <c r="AK10"/>
  <c r="AL10"/>
  <c r="AM10"/>
  <c r="AN10" s="1"/>
  <c r="AO10"/>
  <c r="AP10"/>
  <c r="AQ10"/>
  <c r="AR10" s="1"/>
  <c r="AS10"/>
  <c r="AT10"/>
  <c r="AU10"/>
  <c r="AW10"/>
  <c r="AX10"/>
  <c r="AY10"/>
  <c r="G10"/>
  <c r="F10"/>
  <c r="E10"/>
  <c r="L6"/>
  <c r="P6"/>
  <c r="T6"/>
  <c r="X6"/>
  <c r="AB6"/>
  <c r="AF6"/>
  <c r="AJ6"/>
  <c r="AN6"/>
  <c r="AR6"/>
  <c r="AV6"/>
  <c r="AZ6"/>
  <c r="AY10" i="6"/>
  <c r="AX10"/>
  <c r="AW10"/>
  <c r="AU10"/>
  <c r="AT10"/>
  <c r="AS10"/>
  <c r="AQ10"/>
  <c r="AP10"/>
  <c r="AO10"/>
  <c r="AM10"/>
  <c r="AL10"/>
  <c r="AK10"/>
  <c r="AI10"/>
  <c r="AH10"/>
  <c r="AG10"/>
  <c r="AE10"/>
  <c r="AD10"/>
  <c r="AC10"/>
  <c r="AA10"/>
  <c r="Z10"/>
  <c r="Y10"/>
  <c r="W10"/>
  <c r="V10"/>
  <c r="U10"/>
  <c r="S10"/>
  <c r="R10"/>
  <c r="Q10"/>
  <c r="O10"/>
  <c r="N10"/>
  <c r="M10"/>
  <c r="I10"/>
  <c r="J10"/>
  <c r="K10"/>
  <c r="G10"/>
  <c r="F10"/>
  <c r="E10"/>
  <c r="AZ6"/>
  <c r="AV6"/>
  <c r="H6"/>
  <c r="R8" i="2"/>
  <c r="Q8"/>
  <c r="Q7"/>
  <c r="R7" s="1"/>
  <c r="Q6"/>
  <c r="R6" s="1"/>
  <c r="AZ10" i="6" l="1"/>
  <c r="T10"/>
  <c r="L10"/>
  <c r="AZ10" i="12"/>
  <c r="AZ10" i="9"/>
  <c r="AV10"/>
  <c r="AZ10" i="5"/>
  <c r="AB10"/>
  <c r="L10"/>
  <c r="AV10" i="11"/>
  <c r="AB10" i="9"/>
  <c r="X10"/>
  <c r="T10"/>
  <c r="P10"/>
  <c r="L10"/>
  <c r="H10"/>
  <c r="AR10" i="11"/>
  <c r="AN10"/>
  <c r="AJ10"/>
  <c r="X10"/>
  <c r="L10"/>
  <c r="AV10" i="5"/>
  <c r="AF10"/>
  <c r="X10"/>
  <c r="BA5"/>
  <c r="H10"/>
  <c r="AZ10" i="10"/>
  <c r="AV10"/>
  <c r="AR10"/>
  <c r="AN10"/>
  <c r="AJ10"/>
  <c r="AF10"/>
  <c r="AB10"/>
  <c r="X10"/>
  <c r="T10"/>
  <c r="P10"/>
  <c r="L10"/>
  <c r="H10"/>
  <c r="BA5"/>
  <c r="AR10" i="9"/>
  <c r="AN10"/>
  <c r="AJ10"/>
  <c r="BA5"/>
  <c r="AF10"/>
  <c r="AZ10" i="7"/>
  <c r="AN10"/>
  <c r="AF10"/>
  <c r="P10"/>
  <c r="H10" i="6"/>
  <c r="AB10"/>
  <c r="AF10"/>
  <c r="AR10"/>
  <c r="AV10"/>
  <c r="AN10"/>
  <c r="AJ10"/>
  <c r="X10"/>
  <c r="P10"/>
  <c r="X10" i="12"/>
  <c r="T10"/>
  <c r="H10"/>
  <c r="AV10"/>
  <c r="AR10"/>
  <c r="AJ10"/>
  <c r="AF10"/>
  <c r="AB10"/>
  <c r="P10"/>
  <c r="L10"/>
  <c r="BA5"/>
  <c r="AR10" i="8"/>
  <c r="P10"/>
  <c r="AF10"/>
  <c r="AV10"/>
  <c r="T10"/>
  <c r="AJ10"/>
  <c r="AZ10"/>
  <c r="X10"/>
  <c r="AN10"/>
  <c r="AV10" i="7"/>
  <c r="AR10"/>
  <c r="AJ10"/>
  <c r="AB10"/>
  <c r="X10"/>
  <c r="T10"/>
  <c r="L10"/>
  <c r="BA5"/>
  <c r="H10"/>
  <c r="AF10" i="11"/>
  <c r="AB10"/>
  <c r="T10"/>
  <c r="P10"/>
  <c r="BA5"/>
  <c r="BA5" i="6"/>
  <c r="BB5" i="5" l="1"/>
  <c r="BC5" s="1"/>
  <c r="BB5" i="9"/>
  <c r="BC5" s="1"/>
  <c r="BB5" i="10"/>
  <c r="BC5" s="1"/>
  <c r="BB5" i="6"/>
  <c r="BC5" s="1"/>
  <c r="BB5" i="12"/>
  <c r="BC5" s="1"/>
  <c r="BB5" i="8"/>
  <c r="BC5" s="1"/>
  <c r="BB5" i="7"/>
  <c r="BC5" s="1"/>
  <c r="BB5" i="11"/>
  <c r="BC5" s="1"/>
</calcChain>
</file>

<file path=xl/sharedStrings.xml><?xml version="1.0" encoding="utf-8"?>
<sst xmlns="http://schemas.openxmlformats.org/spreadsheetml/2006/main" count="1225" uniqueCount="152">
  <si>
    <t>机构名称</t>
  </si>
  <si>
    <t>自理</t>
  </si>
  <si>
    <t>房屋使用形式</t>
  </si>
  <si>
    <t>建设类型</t>
  </si>
  <si>
    <t>正式运营时间</t>
  </si>
  <si>
    <t>原有床位数</t>
  </si>
  <si>
    <t>新增床位数</t>
  </si>
  <si>
    <t>补贴床位数</t>
  </si>
  <si>
    <t>序号</t>
  </si>
  <si>
    <t>地区</t>
  </si>
  <si>
    <t>机构名称</t>
  </si>
  <si>
    <t>法人代表</t>
  </si>
  <si>
    <t>联系电话</t>
  </si>
  <si>
    <t>床位总数</t>
  </si>
  <si>
    <t>入住人员总数</t>
  </si>
  <si>
    <t>序号</t>
  </si>
  <si>
    <t>地区</t>
  </si>
  <si>
    <t>法人代表</t>
  </si>
  <si>
    <t>各项手续情况</t>
  </si>
  <si>
    <t>补贴标准（元）</t>
  </si>
  <si>
    <t>产权</t>
  </si>
  <si>
    <t>消防</t>
  </si>
  <si>
    <t>卫生</t>
  </si>
  <si>
    <t>餐饮</t>
  </si>
  <si>
    <t>环保</t>
  </si>
  <si>
    <t>机构（所)</t>
  </si>
  <si>
    <t>市补贴资金（元）</t>
  </si>
  <si>
    <t>机构（所）</t>
  </si>
  <si>
    <t>序号</t>
  </si>
  <si>
    <t>地区</t>
  </si>
  <si>
    <t>一次性建设补贴</t>
  </si>
  <si>
    <t>民办养老机构运营补贴</t>
  </si>
  <si>
    <t>补贴床位数（张）</t>
  </si>
  <si>
    <t>汽车区</t>
  </si>
  <si>
    <t>合计</t>
  </si>
  <si>
    <t>12个月共核实入住总人数（每月入住人数加和）</t>
  </si>
  <si>
    <t>贫困老人入住机构补贴</t>
  </si>
  <si>
    <t>贫困老人总数（人）</t>
  </si>
  <si>
    <t>补贴资金总额（万元）</t>
  </si>
  <si>
    <t>其中市补贴资金（万元）</t>
  </si>
  <si>
    <t>市补贴资金（元）</t>
  </si>
  <si>
    <t>其中市补贴资金（万元）</t>
  </si>
  <si>
    <t>市补贴总额</t>
  </si>
  <si>
    <t>贫困老人总数</t>
  </si>
  <si>
    <t xml:space="preserve"> </t>
  </si>
  <si>
    <t>2月份核实入住人数</t>
  </si>
  <si>
    <t>3月份核实入住人数</t>
  </si>
  <si>
    <t>4月份核实入住人数</t>
  </si>
  <si>
    <t>5月份核实入住人数</t>
  </si>
  <si>
    <t>6月份核实入住人数</t>
  </si>
  <si>
    <t>7月份核实入住人数</t>
  </si>
  <si>
    <t>10月份核实入住人数</t>
  </si>
  <si>
    <t>11月份核实入住人数</t>
  </si>
  <si>
    <t>12月份核实入住人数</t>
  </si>
  <si>
    <t>总计</t>
  </si>
  <si>
    <t>9月份核实入住人数</t>
  </si>
  <si>
    <t>8月份核实入住人数</t>
  </si>
  <si>
    <t>民政局（公章）</t>
  </si>
  <si>
    <t>财政局（公章）</t>
  </si>
  <si>
    <t>设立许可核定床位数</t>
  </si>
  <si>
    <t>成立时间</t>
  </si>
  <si>
    <t>建筑面积</t>
  </si>
  <si>
    <t>1月份核实入住人数</t>
  </si>
  <si>
    <t>1月份核实补贴金额</t>
  </si>
  <si>
    <t>1-12月核定人次</t>
  </si>
  <si>
    <t>2月份核实补贴金额</t>
  </si>
  <si>
    <t>3月份核实补贴金额</t>
  </si>
  <si>
    <t>4月份核实补贴金额</t>
  </si>
  <si>
    <t>5月份核实补贴金额</t>
  </si>
  <si>
    <t>6月份核实补贴金额</t>
  </si>
  <si>
    <t>7月份核实补贴金额</t>
  </si>
  <si>
    <t>8月份核实补贴金额</t>
  </si>
  <si>
    <t>10月份核实补贴金额</t>
  </si>
  <si>
    <t>11月份核实补贴金额</t>
  </si>
  <si>
    <t>12月份核实补贴金额</t>
  </si>
  <si>
    <t>附件5</t>
  </si>
  <si>
    <t>附件6</t>
  </si>
  <si>
    <t>附件7</t>
  </si>
  <si>
    <t>半自理</t>
  </si>
  <si>
    <t>不能自理</t>
  </si>
  <si>
    <t>自理</t>
  </si>
  <si>
    <t>半自理</t>
  </si>
  <si>
    <t>不能自理</t>
  </si>
  <si>
    <t>附件8</t>
    <phoneticPr fontId="23" type="noConversion"/>
  </si>
  <si>
    <t>2017年度长春市养老机构补贴资金汇总表</t>
    <phoneticPr fontId="23" type="noConversion"/>
  </si>
  <si>
    <t>2017年度民办养老机构一次性建设补贴统计表</t>
    <phoneticPr fontId="23" type="noConversion"/>
  </si>
  <si>
    <t>2017年度民办养老机构运营补贴统计表</t>
    <phoneticPr fontId="23" type="noConversion"/>
  </si>
  <si>
    <t>2017年度养老机构贫困老人入住养老机构补贴统计表</t>
    <phoneticPr fontId="23" type="noConversion"/>
  </si>
  <si>
    <t>汽开</t>
    <phoneticPr fontId="23" type="noConversion"/>
  </si>
  <si>
    <t>葛云婉</t>
    <phoneticPr fontId="25" type="noConversion"/>
  </si>
  <si>
    <t>租用</t>
    <phoneticPr fontId="23" type="noConversion"/>
  </si>
  <si>
    <t>改建</t>
    <phoneticPr fontId="23" type="noConversion"/>
  </si>
  <si>
    <t>√</t>
  </si>
  <si>
    <t>2017.12.29</t>
    <phoneticPr fontId="23" type="noConversion"/>
  </si>
  <si>
    <t>2017.7.27</t>
    <phoneticPr fontId="23" type="noConversion"/>
  </si>
  <si>
    <t>夏禹亮</t>
    <phoneticPr fontId="23" type="noConversion"/>
  </si>
  <si>
    <t>9月份核实补贴金额</t>
    <phoneticPr fontId="23" type="noConversion"/>
  </si>
  <si>
    <t>李耀宇</t>
  </si>
  <si>
    <t>13578700140</t>
  </si>
  <si>
    <t>汽开区</t>
    <phoneticPr fontId="23" type="noConversion"/>
  </si>
  <si>
    <t>汽开区</t>
    <phoneticPr fontId="23" type="noConversion"/>
  </si>
  <si>
    <t>长春汽车经济技术开发区怡心苑养老院</t>
  </si>
  <si>
    <t>耿娟</t>
  </si>
  <si>
    <t>13500818900</t>
    <phoneticPr fontId="23" type="noConversion"/>
  </si>
  <si>
    <t>2015.10.19</t>
  </si>
  <si>
    <t>自有</t>
    <phoneticPr fontId="23" type="noConversion"/>
  </si>
  <si>
    <t>新建</t>
    <phoneticPr fontId="23" type="noConversion"/>
  </si>
  <si>
    <r>
      <t>1</t>
    </r>
    <r>
      <rPr>
        <sz val="9"/>
        <color rgb="FF000000"/>
        <rFont val="宋体"/>
        <family val="3"/>
        <charset val="134"/>
      </rPr>
      <t>300</t>
    </r>
    <phoneticPr fontId="23" type="noConversion"/>
  </si>
  <si>
    <r>
      <t>1</t>
    </r>
    <r>
      <rPr>
        <sz val="9"/>
        <color rgb="FF000000"/>
        <rFont val="宋体"/>
        <family val="3"/>
        <charset val="134"/>
      </rPr>
      <t>03</t>
    </r>
    <phoneticPr fontId="23" type="noConversion"/>
  </si>
  <si>
    <t>荆佳喜</t>
  </si>
  <si>
    <t>2016.10.1</t>
    <phoneticPr fontId="25" type="noConversion"/>
  </si>
  <si>
    <t>18943672700</t>
    <phoneticPr fontId="23" type="noConversion"/>
  </si>
  <si>
    <t>2014.11.27</t>
  </si>
  <si>
    <t>4000</t>
    <phoneticPr fontId="23" type="noConversion"/>
  </si>
  <si>
    <t>59</t>
    <phoneticPr fontId="23" type="noConversion"/>
  </si>
  <si>
    <t>兴顺老年公寓</t>
  </si>
  <si>
    <t>刘春香</t>
  </si>
  <si>
    <t>13504403340</t>
  </si>
  <si>
    <t>213</t>
    <phoneticPr fontId="23" type="noConversion"/>
  </si>
  <si>
    <t>17</t>
    <phoneticPr fontId="23" type="noConversion"/>
  </si>
  <si>
    <t>葛云婉</t>
    <phoneticPr fontId="25" type="noConversion"/>
  </si>
  <si>
    <t>2017.7.27</t>
    <phoneticPr fontId="23" type="noConversion"/>
  </si>
  <si>
    <t>18004433443</t>
    <phoneticPr fontId="23" type="noConversion"/>
  </si>
  <si>
    <t>林斌</t>
  </si>
  <si>
    <t>13756141115</t>
    <phoneticPr fontId="23" type="noConversion"/>
  </si>
  <si>
    <t>2016.5.9</t>
    <phoneticPr fontId="23" type="noConversion"/>
  </si>
  <si>
    <t>1320</t>
    <phoneticPr fontId="23" type="noConversion"/>
  </si>
  <si>
    <t>123</t>
    <phoneticPr fontId="23" type="noConversion"/>
  </si>
  <si>
    <t>156</t>
    <phoneticPr fontId="23" type="noConversion"/>
  </si>
  <si>
    <t>李爽</t>
  </si>
  <si>
    <t>15844033355</t>
    <phoneticPr fontId="23" type="noConversion"/>
  </si>
  <si>
    <t>2000</t>
    <phoneticPr fontId="23" type="noConversion"/>
  </si>
  <si>
    <t>1000</t>
    <phoneticPr fontId="23" type="noConversion"/>
  </si>
  <si>
    <t>80</t>
    <phoneticPr fontId="23" type="noConversion"/>
  </si>
  <si>
    <t>刘淑清</t>
    <phoneticPr fontId="25" type="noConversion"/>
  </si>
  <si>
    <t>18843186504</t>
    <phoneticPr fontId="23" type="noConversion"/>
  </si>
  <si>
    <t>2005</t>
    <phoneticPr fontId="23" type="noConversion"/>
  </si>
  <si>
    <t>5000</t>
    <phoneticPr fontId="23" type="noConversion"/>
  </si>
  <si>
    <t>74</t>
    <phoneticPr fontId="23" type="noConversion"/>
  </si>
  <si>
    <t>长春汽车经济技术开发区怡心苑养老院</t>
    <phoneticPr fontId="23" type="noConversion"/>
  </si>
  <si>
    <t>耿娟</t>
    <phoneticPr fontId="23" type="noConversion"/>
  </si>
  <si>
    <t>长春汽车经济技术开发区吉盛大同养老院</t>
    <phoneticPr fontId="23" type="noConversion"/>
  </si>
  <si>
    <t>刘淑清</t>
    <phoneticPr fontId="23" type="noConversion"/>
  </si>
  <si>
    <t>长春汽车经济技术开发区倚水佳园</t>
    <phoneticPr fontId="23" type="noConversion"/>
  </si>
  <si>
    <t>长春汽车经济技术开发区康泰园养老院</t>
    <phoneticPr fontId="23" type="noConversion"/>
  </si>
  <si>
    <t>长春汽车经济技术开发区怡心苑养老院</t>
    <phoneticPr fontId="23" type="noConversion"/>
  </si>
  <si>
    <t>长春市多恩养老康复中心</t>
    <phoneticPr fontId="25" type="noConversion"/>
  </si>
  <si>
    <t>长春汽车经济技术开发区汇滨养老院</t>
    <phoneticPr fontId="25" type="noConversion"/>
  </si>
  <si>
    <t>长春汽车经济技术开发区倚水佳园老年养护院</t>
    <phoneticPr fontId="25" type="noConversion"/>
  </si>
  <si>
    <t>长春汽车经济技术开发区养心苑养老院</t>
    <phoneticPr fontId="23" type="noConversion"/>
  </si>
  <si>
    <t>长春汽车经济技术开发区永昌敬老院</t>
    <phoneticPr fontId="23" type="noConversion"/>
  </si>
  <si>
    <t>长春汽车经济技术开发区吉盛大同养老院</t>
    <phoneticPr fontId="25" type="noConversion"/>
  </si>
</sst>
</file>

<file path=xl/styles.xml><?xml version="1.0" encoding="utf-8"?>
<styleSheet xmlns="http://schemas.openxmlformats.org/spreadsheetml/2006/main">
  <numFmts count="6">
    <numFmt numFmtId="176" formatCode="yyyy\.m\.d"/>
    <numFmt numFmtId="177" formatCode="0_ "/>
    <numFmt numFmtId="178" formatCode="0.000_);[Red]\(0.000\)"/>
    <numFmt numFmtId="179" formatCode="0_);[Red]\(0\)"/>
    <numFmt numFmtId="180" formatCode="0.00_);[Red]\(0.00\)"/>
    <numFmt numFmtId="181" formatCode="0.0000_);[Red]\(0.0000\)"/>
  </numFmts>
  <fonts count="31">
    <font>
      <sz val="11"/>
      <name val="宋体"/>
    </font>
    <font>
      <sz val="14"/>
      <color rgb="FF000000"/>
      <name val="黑体"/>
      <family val="3"/>
      <charset val="134"/>
    </font>
    <font>
      <b/>
      <sz val="1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8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20"/>
      <color rgb="FF000000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textRotation="255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textRotation="255" wrapText="1"/>
    </xf>
    <xf numFmtId="0" fontId="6" fillId="2" borderId="2" xfId="0" applyFont="1" applyFill="1" applyBorder="1" applyAlignment="1">
      <alignment horizontal="center" vertical="center" textRotation="255" wrapText="1"/>
    </xf>
    <xf numFmtId="49" fontId="8" fillId="0" borderId="0" xfId="0" applyNumberFormat="1" applyFont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255" wrapText="1"/>
    </xf>
    <xf numFmtId="0" fontId="21" fillId="0" borderId="2" xfId="0" applyFont="1" applyBorder="1" applyAlignment="1">
      <alignment horizontal="center" vertical="center" wrapText="1"/>
    </xf>
    <xf numFmtId="0" fontId="8" fillId="0" borderId="2" xfId="0" applyFont="1" applyBorder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26" fillId="0" borderId="0" xfId="0" applyNumberFormat="1" applyFont="1" applyAlignment="1">
      <alignment horizontal="center" vertical="center" wrapText="1"/>
    </xf>
    <xf numFmtId="0" fontId="23" fillId="0" borderId="2" xfId="0" applyFont="1" applyBorder="1">
      <alignment vertical="center"/>
    </xf>
    <xf numFmtId="49" fontId="23" fillId="0" borderId="2" xfId="0" applyNumberFormat="1" applyFont="1" applyBorder="1" applyAlignment="1">
      <alignment horizontal="center" vertical="center" wrapText="1"/>
    </xf>
    <xf numFmtId="0" fontId="29" fillId="0" borderId="2" xfId="1" applyFont="1" applyBorder="1" applyAlignment="1">
      <alignment vertical="center" wrapText="1"/>
    </xf>
    <xf numFmtId="0" fontId="29" fillId="0" borderId="2" xfId="1" applyFont="1" applyBorder="1" applyAlignment="1">
      <alignment horizontal="center" vertical="center" wrapText="1"/>
    </xf>
    <xf numFmtId="57" fontId="29" fillId="0" borderId="2" xfId="1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vertical="center"/>
    </xf>
    <xf numFmtId="176" fontId="23" fillId="0" borderId="12" xfId="0" applyNumberFormat="1" applyFont="1" applyBorder="1" applyAlignment="1">
      <alignment vertical="center"/>
    </xf>
    <xf numFmtId="0" fontId="26" fillId="0" borderId="2" xfId="0" applyFont="1" applyBorder="1">
      <alignment vertical="center"/>
    </xf>
    <xf numFmtId="178" fontId="26" fillId="0" borderId="2" xfId="0" applyNumberFormat="1" applyFont="1" applyBorder="1" applyAlignment="1">
      <alignment horizontal="center" vertical="center" wrapText="1"/>
    </xf>
    <xf numFmtId="178" fontId="16" fillId="0" borderId="2" xfId="0" applyNumberFormat="1" applyFont="1" applyBorder="1" applyAlignment="1">
      <alignment horizontal="center" vertical="center" wrapText="1"/>
    </xf>
    <xf numFmtId="180" fontId="8" fillId="0" borderId="0" xfId="0" applyNumberFormat="1" applyFont="1" applyAlignment="1">
      <alignment horizontal="center" vertical="center" wrapText="1"/>
    </xf>
    <xf numFmtId="180" fontId="8" fillId="0" borderId="0" xfId="0" applyNumberFormat="1" applyFont="1" applyBorder="1" applyAlignment="1">
      <alignment horizontal="center" vertical="center" wrapText="1"/>
    </xf>
    <xf numFmtId="180" fontId="15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78" fontId="8" fillId="0" borderId="0" xfId="0" applyNumberFormat="1" applyFont="1" applyAlignment="1">
      <alignment horizontal="center" vertical="center" wrapText="1"/>
    </xf>
    <xf numFmtId="178" fontId="8" fillId="0" borderId="0" xfId="0" applyNumberFormat="1" applyFont="1" applyBorder="1" applyAlignment="1">
      <alignment horizontal="center" vertical="center" wrapText="1"/>
    </xf>
    <xf numFmtId="178" fontId="15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81" fontId="8" fillId="0" borderId="0" xfId="0" applyNumberFormat="1" applyFont="1" applyAlignment="1">
      <alignment horizontal="center" vertical="center" wrapText="1"/>
    </xf>
    <xf numFmtId="181" fontId="8" fillId="0" borderId="0" xfId="0" applyNumberFormat="1" applyFont="1" applyBorder="1" applyAlignment="1">
      <alignment horizontal="center" vertical="center" wrapText="1"/>
    </xf>
    <xf numFmtId="181" fontId="15" fillId="0" borderId="2" xfId="0" applyNumberFormat="1" applyFont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49" fontId="17" fillId="0" borderId="12" xfId="0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179" fontId="14" fillId="0" borderId="5" xfId="0" applyNumberFormat="1" applyFont="1" applyBorder="1" applyAlignment="1">
      <alignment horizontal="center" vertical="center" wrapText="1"/>
    </xf>
    <xf numFmtId="179" fontId="16" fillId="0" borderId="8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177" fontId="16" fillId="0" borderId="5" xfId="0" applyNumberFormat="1" applyFont="1" applyBorder="1" applyAlignment="1">
      <alignment horizontal="center" vertical="center" wrapText="1"/>
    </xf>
    <xf numFmtId="177" fontId="16" fillId="0" borderId="7" xfId="0" applyNumberFormat="1" applyFont="1" applyBorder="1" applyAlignment="1">
      <alignment horizontal="center" vertical="center" wrapText="1"/>
    </xf>
    <xf numFmtId="177" fontId="16" fillId="0" borderId="8" xfId="0" applyNumberFormat="1" applyFont="1" applyBorder="1" applyAlignment="1">
      <alignment horizontal="center" vertical="center" wrapText="1"/>
    </xf>
    <xf numFmtId="181" fontId="30" fillId="0" borderId="2" xfId="0" applyNumberFormat="1" applyFont="1" applyBorder="1" applyAlignment="1">
      <alignment horizontal="center" vertical="center" wrapText="1"/>
    </xf>
    <xf numFmtId="181" fontId="8" fillId="0" borderId="2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180" fontId="30" fillId="0" borderId="2" xfId="0" applyNumberFormat="1" applyFont="1" applyBorder="1" applyAlignment="1">
      <alignment horizontal="center" vertical="center" wrapText="1"/>
    </xf>
    <xf numFmtId="180" fontId="8" fillId="0" borderId="2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178" fontId="30" fillId="0" borderId="2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77" fontId="14" fillId="0" borderId="8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workbookViewId="0">
      <selection activeCell="K6" sqref="K6"/>
    </sheetView>
  </sheetViews>
  <sheetFormatPr defaultColWidth="9" defaultRowHeight="13.5"/>
  <cols>
    <col min="1" max="11" width="11.75" customWidth="1"/>
    <col min="12" max="256" width="10" customWidth="1"/>
  </cols>
  <sheetData>
    <row r="1" spans="1:11" ht="28.15" customHeight="1">
      <c r="A1" s="74" t="s">
        <v>75</v>
      </c>
      <c r="B1" s="74"/>
      <c r="E1" s="77"/>
      <c r="F1" s="77"/>
      <c r="G1" s="77"/>
      <c r="H1" s="1"/>
      <c r="I1" s="1"/>
      <c r="J1" s="76"/>
      <c r="K1" s="76"/>
    </row>
    <row r="2" spans="1:11" ht="29.25" customHeight="1">
      <c r="A2" s="78" t="s">
        <v>84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 ht="35.1" customHeight="1">
      <c r="A3" s="2"/>
      <c r="B3" s="2"/>
      <c r="C3" s="2"/>
      <c r="D3" s="2"/>
      <c r="E3" s="2"/>
      <c r="F3" s="75" t="s">
        <v>57</v>
      </c>
      <c r="G3" s="75"/>
      <c r="H3" s="3"/>
      <c r="I3" s="75" t="s">
        <v>58</v>
      </c>
      <c r="J3" s="75"/>
      <c r="K3" s="2"/>
    </row>
    <row r="4" spans="1:11" ht="25.9" customHeight="1">
      <c r="A4" s="73" t="s">
        <v>28</v>
      </c>
      <c r="B4" s="72" t="s">
        <v>29</v>
      </c>
      <c r="C4" s="72" t="s">
        <v>30</v>
      </c>
      <c r="D4" s="72"/>
      <c r="E4" s="72"/>
      <c r="F4" s="72" t="s">
        <v>31</v>
      </c>
      <c r="G4" s="72"/>
      <c r="H4" s="72" t="s">
        <v>36</v>
      </c>
      <c r="I4" s="72"/>
      <c r="J4" s="72"/>
      <c r="K4" s="72" t="s">
        <v>42</v>
      </c>
    </row>
    <row r="5" spans="1:11" ht="30.6" customHeight="1">
      <c r="A5" s="72"/>
      <c r="B5" s="72"/>
      <c r="C5" s="4" t="s">
        <v>25</v>
      </c>
      <c r="D5" s="5" t="s">
        <v>32</v>
      </c>
      <c r="E5" s="6" t="s">
        <v>40</v>
      </c>
      <c r="F5" s="4" t="s">
        <v>27</v>
      </c>
      <c r="G5" s="4" t="s">
        <v>26</v>
      </c>
      <c r="H5" s="4" t="s">
        <v>27</v>
      </c>
      <c r="I5" s="6" t="s">
        <v>37</v>
      </c>
      <c r="J5" s="4" t="s">
        <v>26</v>
      </c>
      <c r="K5" s="72"/>
    </row>
    <row r="6" spans="1:11" ht="25.9" customHeight="1">
      <c r="A6" s="4">
        <v>11</v>
      </c>
      <c r="B6" s="4" t="s">
        <v>33</v>
      </c>
      <c r="C6" s="4">
        <v>3</v>
      </c>
      <c r="D6" s="4">
        <v>747</v>
      </c>
      <c r="E6" s="4">
        <v>883500</v>
      </c>
      <c r="F6" s="4">
        <v>8</v>
      </c>
      <c r="G6" s="4">
        <v>238850</v>
      </c>
      <c r="H6" s="4">
        <v>2</v>
      </c>
      <c r="I6" s="4">
        <v>272</v>
      </c>
      <c r="J6" s="4">
        <v>10925</v>
      </c>
      <c r="K6" s="4">
        <f>J6+G6+E6</f>
        <v>1133275</v>
      </c>
    </row>
    <row r="7" spans="1:11" ht="25.9" customHeight="1">
      <c r="A7" s="72" t="s">
        <v>34</v>
      </c>
      <c r="B7" s="72"/>
      <c r="C7" s="4"/>
      <c r="D7" s="4"/>
      <c r="E7" s="4"/>
      <c r="F7" s="4"/>
      <c r="G7" s="4"/>
      <c r="H7" s="4"/>
      <c r="I7" s="4"/>
      <c r="J7" s="4"/>
      <c r="K7" s="4"/>
    </row>
    <row r="8" spans="1:11" ht="24.9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</sheetData>
  <mergeCells count="13">
    <mergeCell ref="A7:B7"/>
    <mergeCell ref="A4:A5"/>
    <mergeCell ref="B4:B5"/>
    <mergeCell ref="A1:B1"/>
    <mergeCell ref="I3:J3"/>
    <mergeCell ref="C4:E4"/>
    <mergeCell ref="J1:K1"/>
    <mergeCell ref="F3:G3"/>
    <mergeCell ref="F4:G4"/>
    <mergeCell ref="H4:J4"/>
    <mergeCell ref="K4:K5"/>
    <mergeCell ref="E1:G1"/>
    <mergeCell ref="A2:K2"/>
  </mergeCells>
  <phoneticPr fontId="23" type="noConversion"/>
  <pageMargins left="0.8" right="0.70866141732283472" top="0.74803149606299213" bottom="0.74803149606299213" header="0.31496062992125984" footer="0.31496062992125984"/>
  <pageSetup paperSize="9" fitToWidth="0" fitToHeight="0" orientation="landscape" r:id="rId1"/>
  <extLst>
    <ext xmlns:x14="http://schemas.microsoft.com/office/spreadsheetml/2009/9/main" uri="{05C60535-1F16-4fd2-B633-F4F36F0B64E0}"/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R14"/>
  <sheetViews>
    <sheetView workbookViewId="0">
      <selection activeCell="R6" sqref="R6:R8"/>
    </sheetView>
  </sheetViews>
  <sheetFormatPr defaultColWidth="9" defaultRowHeight="13.5"/>
  <cols>
    <col min="1" max="1" width="4.375" customWidth="1"/>
    <col min="2" max="2" width="6" customWidth="1"/>
    <col min="3" max="3" width="11.5" customWidth="1"/>
    <col min="4" max="5" width="10"/>
    <col min="6" max="6" width="7.625" customWidth="1"/>
    <col min="7" max="7" width="10"/>
    <col min="8" max="10" width="6.625" customWidth="1"/>
    <col min="11" max="15" width="4.625" customWidth="1"/>
    <col min="16" max="17" width="8.625" customWidth="1"/>
    <col min="18" max="18" width="10.625" customWidth="1"/>
    <col min="19" max="256" width="10" customWidth="1"/>
  </cols>
  <sheetData>
    <row r="1" spans="1:18" ht="18.75">
      <c r="A1" s="74" t="s">
        <v>76</v>
      </c>
      <c r="B1" s="74"/>
    </row>
    <row r="2" spans="1:18" ht="42" customHeight="1">
      <c r="A2" s="78" t="s">
        <v>85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ht="32.25" customHeight="1">
      <c r="A3" s="2"/>
      <c r="B3" s="8"/>
      <c r="C3" s="8"/>
      <c r="D3" s="8"/>
      <c r="E3" s="8"/>
      <c r="F3" s="8"/>
      <c r="G3" s="8"/>
      <c r="H3" s="81" t="s">
        <v>57</v>
      </c>
      <c r="I3" s="81"/>
      <c r="J3" s="81"/>
      <c r="K3" s="81"/>
      <c r="L3" s="81"/>
      <c r="M3" s="8"/>
      <c r="N3" s="8"/>
      <c r="O3" s="81" t="s">
        <v>58</v>
      </c>
      <c r="P3" s="81"/>
      <c r="Q3" s="81"/>
      <c r="R3" s="8"/>
    </row>
    <row r="4" spans="1:18" ht="34.9" customHeight="1">
      <c r="A4" s="83" t="s">
        <v>15</v>
      </c>
      <c r="B4" s="79" t="s">
        <v>16</v>
      </c>
      <c r="C4" s="80" t="s">
        <v>0</v>
      </c>
      <c r="D4" s="80" t="s">
        <v>17</v>
      </c>
      <c r="E4" s="80" t="s">
        <v>2</v>
      </c>
      <c r="F4" s="80" t="s">
        <v>3</v>
      </c>
      <c r="G4" s="80" t="s">
        <v>4</v>
      </c>
      <c r="H4" s="80" t="s">
        <v>5</v>
      </c>
      <c r="I4" s="80" t="s">
        <v>6</v>
      </c>
      <c r="J4" s="80" t="s">
        <v>7</v>
      </c>
      <c r="K4" s="79" t="s">
        <v>18</v>
      </c>
      <c r="L4" s="79"/>
      <c r="M4" s="79"/>
      <c r="N4" s="79"/>
      <c r="O4" s="79"/>
      <c r="P4" s="72" t="s">
        <v>19</v>
      </c>
      <c r="Q4" s="80" t="s">
        <v>38</v>
      </c>
      <c r="R4" s="80" t="s">
        <v>39</v>
      </c>
    </row>
    <row r="5" spans="1:18" ht="34.9" customHeight="1">
      <c r="A5" s="79"/>
      <c r="B5" s="79"/>
      <c r="C5" s="80"/>
      <c r="D5" s="80"/>
      <c r="E5" s="80"/>
      <c r="F5" s="80"/>
      <c r="G5" s="80"/>
      <c r="H5" s="80"/>
      <c r="I5" s="80"/>
      <c r="J5" s="80"/>
      <c r="K5" s="9" t="s">
        <v>20</v>
      </c>
      <c r="L5" s="9" t="s">
        <v>21</v>
      </c>
      <c r="M5" s="9" t="s">
        <v>22</v>
      </c>
      <c r="N5" s="9" t="s">
        <v>23</v>
      </c>
      <c r="O5" s="9" t="s">
        <v>24</v>
      </c>
      <c r="P5" s="72"/>
      <c r="Q5" s="80"/>
      <c r="R5" s="80"/>
    </row>
    <row r="6" spans="1:18" ht="39" customHeight="1">
      <c r="A6" s="10">
        <v>1</v>
      </c>
      <c r="B6" s="11" t="s">
        <v>88</v>
      </c>
      <c r="C6" s="10" t="s">
        <v>143</v>
      </c>
      <c r="D6" s="39" t="s">
        <v>89</v>
      </c>
      <c r="E6" s="10" t="s">
        <v>90</v>
      </c>
      <c r="F6" s="10" t="s">
        <v>91</v>
      </c>
      <c r="G6" s="13" t="s">
        <v>94</v>
      </c>
      <c r="H6" s="13">
        <v>0</v>
      </c>
      <c r="I6" s="13">
        <v>140</v>
      </c>
      <c r="J6" s="13">
        <v>140</v>
      </c>
      <c r="K6" s="14" t="s">
        <v>92</v>
      </c>
      <c r="L6" s="14" t="s">
        <v>92</v>
      </c>
      <c r="M6" s="14" t="s">
        <v>92</v>
      </c>
      <c r="N6" s="14" t="s">
        <v>92</v>
      </c>
      <c r="O6" s="14" t="s">
        <v>92</v>
      </c>
      <c r="P6" s="10">
        <v>2000</v>
      </c>
      <c r="Q6" s="10">
        <f>P6*J6/10000</f>
        <v>28</v>
      </c>
      <c r="R6" s="12">
        <f>Q6/2</f>
        <v>14</v>
      </c>
    </row>
    <row r="7" spans="1:18" ht="40.5" customHeight="1">
      <c r="A7" s="10">
        <v>2</v>
      </c>
      <c r="B7" s="11" t="s">
        <v>88</v>
      </c>
      <c r="C7" s="10" t="s">
        <v>144</v>
      </c>
      <c r="D7" s="10" t="s">
        <v>95</v>
      </c>
      <c r="E7" s="10" t="s">
        <v>90</v>
      </c>
      <c r="F7" s="10" t="s">
        <v>91</v>
      </c>
      <c r="G7" s="13" t="s">
        <v>93</v>
      </c>
      <c r="H7" s="13">
        <v>0</v>
      </c>
      <c r="I7" s="13">
        <v>568</v>
      </c>
      <c r="J7" s="13">
        <v>568</v>
      </c>
      <c r="K7" s="14" t="s">
        <v>92</v>
      </c>
      <c r="L7" s="14" t="s">
        <v>92</v>
      </c>
      <c r="M7" s="14" t="s">
        <v>92</v>
      </c>
      <c r="N7" s="14" t="s">
        <v>92</v>
      </c>
      <c r="O7" s="14" t="s">
        <v>92</v>
      </c>
      <c r="P7" s="10">
        <v>2000</v>
      </c>
      <c r="Q7" s="10">
        <f>P7*J7/10000</f>
        <v>113.6</v>
      </c>
      <c r="R7" s="12">
        <f>Q7/2</f>
        <v>56.8</v>
      </c>
    </row>
    <row r="8" spans="1:18" ht="34.9" customHeight="1">
      <c r="A8" s="10">
        <v>3</v>
      </c>
      <c r="B8" s="11" t="s">
        <v>88</v>
      </c>
      <c r="C8" s="69" t="s">
        <v>145</v>
      </c>
      <c r="D8" s="42" t="s">
        <v>102</v>
      </c>
      <c r="E8" s="43" t="s">
        <v>105</v>
      </c>
      <c r="F8" s="43" t="s">
        <v>106</v>
      </c>
      <c r="G8" s="42" t="s">
        <v>104</v>
      </c>
      <c r="H8" s="13">
        <v>64</v>
      </c>
      <c r="I8" s="13">
        <v>39</v>
      </c>
      <c r="J8" s="13">
        <v>39</v>
      </c>
      <c r="K8" s="14" t="s">
        <v>92</v>
      </c>
      <c r="L8" s="14" t="s">
        <v>92</v>
      </c>
      <c r="M8" s="14" t="s">
        <v>92</v>
      </c>
      <c r="N8" s="14" t="s">
        <v>92</v>
      </c>
      <c r="O8" s="14" t="s">
        <v>92</v>
      </c>
      <c r="P8" s="10">
        <v>9000</v>
      </c>
      <c r="Q8" s="10">
        <f>P8*J8/10000</f>
        <v>35.1</v>
      </c>
      <c r="R8" s="12">
        <f>Q8/2</f>
        <v>17.55</v>
      </c>
    </row>
    <row r="9" spans="1:18" ht="34.9" customHeight="1">
      <c r="A9" s="10"/>
      <c r="B9" s="11"/>
      <c r="C9" s="12"/>
      <c r="D9" s="12"/>
      <c r="E9" s="12"/>
      <c r="F9" s="12"/>
      <c r="G9" s="13"/>
      <c r="H9" s="13"/>
      <c r="I9" s="13"/>
      <c r="J9" s="13"/>
      <c r="K9" s="14"/>
      <c r="L9" s="14"/>
      <c r="M9" s="14"/>
      <c r="N9" s="14"/>
      <c r="O9" s="14"/>
      <c r="P9" s="10"/>
      <c r="Q9" s="13"/>
      <c r="R9" s="12"/>
    </row>
    <row r="10" spans="1:18" ht="34.9" customHeight="1">
      <c r="A10" s="10"/>
      <c r="B10" s="11"/>
      <c r="C10" s="12"/>
      <c r="D10" s="12"/>
      <c r="E10" s="12"/>
      <c r="F10" s="12"/>
      <c r="G10" s="12"/>
      <c r="H10" s="12"/>
      <c r="I10" s="12"/>
      <c r="J10" s="12"/>
      <c r="K10" s="14"/>
      <c r="L10" s="14"/>
      <c r="M10" s="14"/>
      <c r="N10" s="14"/>
      <c r="O10" s="14"/>
      <c r="P10" s="14"/>
      <c r="Q10" s="14"/>
      <c r="R10" s="14"/>
    </row>
    <row r="11" spans="1:18" ht="34.9" customHeight="1">
      <c r="A11" s="14"/>
      <c r="B11" s="15"/>
      <c r="C11" s="12"/>
      <c r="D11" s="12"/>
      <c r="E11" s="12"/>
      <c r="F11" s="12"/>
      <c r="G11" s="12"/>
      <c r="H11" s="12"/>
      <c r="I11" s="12"/>
      <c r="J11" s="12"/>
      <c r="K11" s="14"/>
      <c r="L11" s="14"/>
      <c r="M11" s="14"/>
      <c r="N11" s="14"/>
      <c r="O11" s="14"/>
      <c r="P11" s="14"/>
      <c r="Q11" s="14"/>
      <c r="R11" s="14"/>
    </row>
    <row r="12" spans="1:18" ht="34.9" customHeight="1">
      <c r="A12" s="14"/>
      <c r="B12" s="15"/>
      <c r="C12" s="12"/>
      <c r="D12" s="12"/>
      <c r="E12" s="12"/>
      <c r="F12" s="12"/>
      <c r="G12" s="12"/>
      <c r="H12" s="12"/>
      <c r="I12" s="12"/>
      <c r="J12" s="12"/>
      <c r="K12" s="14"/>
      <c r="L12" s="14"/>
      <c r="M12" s="14"/>
      <c r="N12" s="14"/>
      <c r="O12" s="14"/>
      <c r="P12" s="14"/>
      <c r="Q12" s="14"/>
      <c r="R12" s="14"/>
    </row>
    <row r="13" spans="1:18" ht="34.9" customHeight="1">
      <c r="A13" s="14"/>
      <c r="B13" s="16"/>
      <c r="C13" s="12"/>
      <c r="D13" s="12"/>
      <c r="E13" s="12"/>
      <c r="F13" s="12"/>
      <c r="G13" s="12"/>
      <c r="H13" s="12"/>
      <c r="I13" s="12"/>
      <c r="J13" s="12"/>
      <c r="K13" s="14"/>
      <c r="L13" s="14"/>
      <c r="M13" s="14"/>
      <c r="N13" s="14"/>
      <c r="O13" s="14"/>
      <c r="P13" s="14"/>
      <c r="Q13" s="14"/>
      <c r="R13" s="14"/>
    </row>
    <row r="14" spans="1:18" ht="34.9" customHeight="1">
      <c r="A14" s="14"/>
      <c r="B14" s="16"/>
      <c r="C14" s="12"/>
      <c r="D14" s="12"/>
      <c r="E14" s="12"/>
      <c r="F14" s="12"/>
      <c r="G14" s="12"/>
      <c r="H14" s="12"/>
      <c r="I14" s="12"/>
      <c r="J14" s="12"/>
      <c r="K14" s="14"/>
      <c r="L14" s="14"/>
      <c r="M14" s="14"/>
      <c r="N14" s="14"/>
      <c r="O14" s="14"/>
      <c r="P14" s="14"/>
      <c r="Q14" s="12"/>
      <c r="R14" s="12"/>
    </row>
  </sheetData>
  <mergeCells count="18">
    <mergeCell ref="C4:C5"/>
    <mergeCell ref="Q4:Q5"/>
    <mergeCell ref="K4:O4"/>
    <mergeCell ref="D4:D5"/>
    <mergeCell ref="R4:R5"/>
    <mergeCell ref="A1:B1"/>
    <mergeCell ref="H3:L3"/>
    <mergeCell ref="O3:Q3"/>
    <mergeCell ref="A2:R2"/>
    <mergeCell ref="B4:B5"/>
    <mergeCell ref="A4:A5"/>
    <mergeCell ref="J4:J5"/>
    <mergeCell ref="I4:I5"/>
    <mergeCell ref="H4:H5"/>
    <mergeCell ref="E4:E5"/>
    <mergeCell ref="F4:F5"/>
    <mergeCell ref="G4:G5"/>
    <mergeCell ref="P4:P5"/>
  </mergeCells>
  <phoneticPr fontId="23" type="noConversion"/>
  <pageMargins left="0.81" right="0.70866141732283472" top="0.74803149606299213" bottom="0.74803149606299213" header="0.31496062992125984" footer="0.31496062992125984"/>
  <pageSetup paperSize="9" fitToWidth="0" fitToHeight="0" orientation="landscape" r:id="rId1"/>
  <extLst>
    <ext xmlns:x14="http://schemas.microsoft.com/office/spreadsheetml/2009/9/main" uri="{05C60535-1F16-4fd2-B633-F4F36F0B64E0}"/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V11"/>
  <sheetViews>
    <sheetView topLeftCell="AD4" zoomScaleNormal="100" workbookViewId="0">
      <selection activeCell="BA5" sqref="BA5:BA10"/>
    </sheetView>
  </sheetViews>
  <sheetFormatPr defaultRowHeight="13.5"/>
  <cols>
    <col min="1" max="1" width="2.875" style="17" customWidth="1"/>
    <col min="2" max="2" width="4.625" style="17" customWidth="1"/>
    <col min="3" max="3" width="4.5" style="17" customWidth="1"/>
    <col min="4" max="4" width="7.375" style="46" customWidth="1"/>
    <col min="5" max="52" width="5.625" style="17" customWidth="1"/>
    <col min="53" max="53" width="5.125" style="17" customWidth="1"/>
    <col min="54" max="54" width="8.5" style="65" customWidth="1"/>
    <col min="55" max="55" width="8.875" style="65" customWidth="1"/>
    <col min="56" max="57" width="15.625" style="17" customWidth="1"/>
    <col min="58" max="256" width="8.875" style="17" customWidth="1"/>
  </cols>
  <sheetData>
    <row r="1" spans="1:56" ht="18.75">
      <c r="A1" s="74" t="s">
        <v>77</v>
      </c>
      <c r="B1" s="74"/>
    </row>
    <row r="2" spans="1:56" ht="64.900000000000006" customHeight="1">
      <c r="A2" s="98" t="s">
        <v>86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</row>
    <row r="3" spans="1:56" ht="37.15" customHeight="1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99" t="s">
        <v>57</v>
      </c>
      <c r="AE3" s="99"/>
      <c r="AF3" s="99"/>
      <c r="AG3" s="99"/>
      <c r="AH3" s="99"/>
      <c r="AI3" s="99"/>
      <c r="AJ3" s="99"/>
      <c r="AK3" s="99"/>
      <c r="AL3" s="99"/>
      <c r="AM3" s="19"/>
      <c r="AN3" s="36"/>
      <c r="AO3" s="36"/>
      <c r="AP3" s="36"/>
      <c r="AQ3" s="36"/>
      <c r="AR3" s="99" t="s">
        <v>58</v>
      </c>
      <c r="AS3" s="99"/>
      <c r="AT3" s="99"/>
      <c r="AU3" s="99"/>
      <c r="AV3" s="99"/>
      <c r="AW3" s="99"/>
      <c r="AX3" s="99"/>
      <c r="AY3" s="99"/>
      <c r="AZ3" s="18"/>
      <c r="BA3" s="18"/>
      <c r="BB3" s="66"/>
      <c r="BC3" s="66"/>
      <c r="BD3" s="20"/>
    </row>
    <row r="4" spans="1:56" ht="63.75" customHeight="1">
      <c r="A4" s="21" t="s">
        <v>8</v>
      </c>
      <c r="B4" s="37" t="s">
        <v>9</v>
      </c>
      <c r="C4" s="37" t="s">
        <v>0</v>
      </c>
      <c r="D4" s="49" t="s">
        <v>146</v>
      </c>
      <c r="E4" s="84" t="s">
        <v>62</v>
      </c>
      <c r="F4" s="84"/>
      <c r="G4" s="84"/>
      <c r="H4" s="84"/>
      <c r="I4" s="84" t="s">
        <v>45</v>
      </c>
      <c r="J4" s="84"/>
      <c r="K4" s="84"/>
      <c r="L4" s="84"/>
      <c r="M4" s="84" t="s">
        <v>46</v>
      </c>
      <c r="N4" s="84"/>
      <c r="O4" s="84"/>
      <c r="P4" s="84"/>
      <c r="Q4" s="84" t="s">
        <v>47</v>
      </c>
      <c r="R4" s="84"/>
      <c r="S4" s="84"/>
      <c r="T4" s="84"/>
      <c r="U4" s="84" t="s">
        <v>48</v>
      </c>
      <c r="V4" s="84"/>
      <c r="W4" s="84"/>
      <c r="X4" s="84"/>
      <c r="Y4" s="84" t="s">
        <v>49</v>
      </c>
      <c r="Z4" s="84"/>
      <c r="AA4" s="84"/>
      <c r="AB4" s="84"/>
      <c r="AC4" s="84" t="s">
        <v>50</v>
      </c>
      <c r="AD4" s="84"/>
      <c r="AE4" s="84"/>
      <c r="AF4" s="84"/>
      <c r="AG4" s="100" t="s">
        <v>56</v>
      </c>
      <c r="AH4" s="100"/>
      <c r="AI4" s="100"/>
      <c r="AJ4" s="100"/>
      <c r="AK4" s="84" t="s">
        <v>55</v>
      </c>
      <c r="AL4" s="84"/>
      <c r="AM4" s="84"/>
      <c r="AN4" s="84"/>
      <c r="AO4" s="84" t="s">
        <v>51</v>
      </c>
      <c r="AP4" s="84"/>
      <c r="AQ4" s="84"/>
      <c r="AR4" s="84"/>
      <c r="AS4" s="84" t="s">
        <v>52</v>
      </c>
      <c r="AT4" s="84"/>
      <c r="AU4" s="84"/>
      <c r="AV4" s="84"/>
      <c r="AW4" s="84" t="s">
        <v>53</v>
      </c>
      <c r="AX4" s="84"/>
      <c r="AY4" s="84"/>
      <c r="AZ4" s="84"/>
      <c r="BA4" s="38" t="s">
        <v>64</v>
      </c>
      <c r="BB4" s="67" t="s">
        <v>38</v>
      </c>
      <c r="BC4" s="67" t="s">
        <v>39</v>
      </c>
    </row>
    <row r="5" spans="1:56" ht="64.5" customHeight="1">
      <c r="A5" s="88"/>
      <c r="B5" s="85" t="s">
        <v>99</v>
      </c>
      <c r="C5" s="37" t="s">
        <v>11</v>
      </c>
      <c r="D5" s="50" t="s">
        <v>97</v>
      </c>
      <c r="E5" s="38" t="s">
        <v>1</v>
      </c>
      <c r="F5" s="38" t="s">
        <v>78</v>
      </c>
      <c r="G5" s="38" t="s">
        <v>79</v>
      </c>
      <c r="H5" s="38" t="s">
        <v>54</v>
      </c>
      <c r="I5" s="38" t="s">
        <v>1</v>
      </c>
      <c r="J5" s="38" t="s">
        <v>78</v>
      </c>
      <c r="K5" s="38" t="s">
        <v>79</v>
      </c>
      <c r="L5" s="38" t="s">
        <v>54</v>
      </c>
      <c r="M5" s="38" t="s">
        <v>1</v>
      </c>
      <c r="N5" s="38" t="s">
        <v>78</v>
      </c>
      <c r="O5" s="38" t="s">
        <v>79</v>
      </c>
      <c r="P5" s="38" t="s">
        <v>54</v>
      </c>
      <c r="Q5" s="38" t="s">
        <v>1</v>
      </c>
      <c r="R5" s="38" t="s">
        <v>78</v>
      </c>
      <c r="S5" s="38" t="s">
        <v>79</v>
      </c>
      <c r="T5" s="38" t="s">
        <v>54</v>
      </c>
      <c r="U5" s="38" t="s">
        <v>1</v>
      </c>
      <c r="V5" s="38" t="s">
        <v>78</v>
      </c>
      <c r="W5" s="38" t="s">
        <v>79</v>
      </c>
      <c r="X5" s="38" t="s">
        <v>54</v>
      </c>
      <c r="Y5" s="38" t="s">
        <v>1</v>
      </c>
      <c r="Z5" s="38" t="s">
        <v>78</v>
      </c>
      <c r="AA5" s="38" t="s">
        <v>79</v>
      </c>
      <c r="AB5" s="38" t="s">
        <v>54</v>
      </c>
      <c r="AC5" s="38" t="s">
        <v>1</v>
      </c>
      <c r="AD5" s="38" t="s">
        <v>78</v>
      </c>
      <c r="AE5" s="38" t="s">
        <v>79</v>
      </c>
      <c r="AF5" s="38" t="s">
        <v>54</v>
      </c>
      <c r="AG5" s="38" t="s">
        <v>1</v>
      </c>
      <c r="AH5" s="38" t="s">
        <v>78</v>
      </c>
      <c r="AI5" s="38" t="s">
        <v>79</v>
      </c>
      <c r="AJ5" s="38" t="s">
        <v>54</v>
      </c>
      <c r="AK5" s="38" t="s">
        <v>1</v>
      </c>
      <c r="AL5" s="38" t="s">
        <v>78</v>
      </c>
      <c r="AM5" s="38" t="s">
        <v>79</v>
      </c>
      <c r="AN5" s="38" t="s">
        <v>54</v>
      </c>
      <c r="AO5" s="38" t="s">
        <v>1</v>
      </c>
      <c r="AP5" s="38" t="s">
        <v>78</v>
      </c>
      <c r="AQ5" s="38" t="s">
        <v>79</v>
      </c>
      <c r="AR5" s="38" t="s">
        <v>54</v>
      </c>
      <c r="AS5" s="38" t="s">
        <v>1</v>
      </c>
      <c r="AT5" s="38" t="s">
        <v>78</v>
      </c>
      <c r="AU5" s="38" t="s">
        <v>79</v>
      </c>
      <c r="AV5" s="38" t="s">
        <v>54</v>
      </c>
      <c r="AW5" s="38" t="s">
        <v>1</v>
      </c>
      <c r="AX5" s="38" t="s">
        <v>78</v>
      </c>
      <c r="AY5" s="38" t="s">
        <v>79</v>
      </c>
      <c r="AZ5" s="38" t="s">
        <v>54</v>
      </c>
      <c r="BA5" s="89">
        <f>AZ6+AV6+AR6+AN6+AJ6+AF6+AB6+X6+T6+P6+L6+H6</f>
        <v>394</v>
      </c>
      <c r="BB5" s="92">
        <f>AZ10+AV10+AR10+AN10+AJ10+AF10+AB10+X10+T10+P10+L10+H10</f>
        <v>6.5249999999999995</v>
      </c>
      <c r="BC5" s="93">
        <f>BB5/2</f>
        <v>3.2624999999999997</v>
      </c>
    </row>
    <row r="6" spans="1:56" ht="36.75" customHeight="1">
      <c r="A6" s="88"/>
      <c r="B6" s="88"/>
      <c r="C6" s="94" t="s">
        <v>12</v>
      </c>
      <c r="D6" s="96" t="s">
        <v>98</v>
      </c>
      <c r="E6" s="86">
        <v>5</v>
      </c>
      <c r="F6" s="86">
        <v>3</v>
      </c>
      <c r="G6" s="86">
        <v>14</v>
      </c>
      <c r="H6" s="86">
        <f>F6+G6+E6</f>
        <v>22</v>
      </c>
      <c r="I6" s="86">
        <v>6</v>
      </c>
      <c r="J6" s="86">
        <v>6</v>
      </c>
      <c r="K6" s="86">
        <v>15</v>
      </c>
      <c r="L6" s="86">
        <f t="shared" ref="L6" si="0">I6+J6+K6</f>
        <v>27</v>
      </c>
      <c r="M6" s="86">
        <v>6</v>
      </c>
      <c r="N6" s="86">
        <v>6</v>
      </c>
      <c r="O6" s="86">
        <v>16</v>
      </c>
      <c r="P6" s="86">
        <f t="shared" ref="P6" si="1">M6+N6+O6</f>
        <v>28</v>
      </c>
      <c r="Q6" s="86">
        <v>6</v>
      </c>
      <c r="R6" s="86">
        <v>6</v>
      </c>
      <c r="S6" s="86">
        <v>16</v>
      </c>
      <c r="T6" s="86">
        <f t="shared" ref="T6" si="2">Q6+R6+S6</f>
        <v>28</v>
      </c>
      <c r="U6" s="86">
        <v>6</v>
      </c>
      <c r="V6" s="86">
        <v>8</v>
      </c>
      <c r="W6" s="86">
        <v>17</v>
      </c>
      <c r="X6" s="86">
        <f t="shared" ref="X6" si="3">U6+V6+W6</f>
        <v>31</v>
      </c>
      <c r="Y6" s="86">
        <v>6</v>
      </c>
      <c r="Z6" s="86">
        <v>8</v>
      </c>
      <c r="AA6" s="86">
        <v>17</v>
      </c>
      <c r="AB6" s="86">
        <f t="shared" ref="AB6" si="4">Y6+Z6+AA6</f>
        <v>31</v>
      </c>
      <c r="AC6" s="86">
        <v>6</v>
      </c>
      <c r="AD6" s="86">
        <v>9</v>
      </c>
      <c r="AE6" s="86">
        <v>17</v>
      </c>
      <c r="AF6" s="86">
        <f t="shared" ref="AF6" si="5">AC6+AD6+AE6</f>
        <v>32</v>
      </c>
      <c r="AG6" s="86">
        <v>7</v>
      </c>
      <c r="AH6" s="86">
        <v>10</v>
      </c>
      <c r="AI6" s="86">
        <v>17</v>
      </c>
      <c r="AJ6" s="86">
        <f t="shared" ref="AJ6" si="6">AG6+AH6+AI6</f>
        <v>34</v>
      </c>
      <c r="AK6" s="86">
        <v>8</v>
      </c>
      <c r="AL6" s="86">
        <v>12</v>
      </c>
      <c r="AM6" s="86">
        <v>17</v>
      </c>
      <c r="AN6" s="86">
        <f t="shared" ref="AN6" si="7">AK6+AL6+AM6</f>
        <v>37</v>
      </c>
      <c r="AO6" s="86">
        <v>8</v>
      </c>
      <c r="AP6" s="86">
        <v>13</v>
      </c>
      <c r="AQ6" s="86">
        <v>18</v>
      </c>
      <c r="AR6" s="86">
        <f t="shared" ref="AR6" si="8">AO6+AP6+AQ6</f>
        <v>39</v>
      </c>
      <c r="AS6" s="86">
        <v>8</v>
      </c>
      <c r="AT6" s="86">
        <v>14</v>
      </c>
      <c r="AU6" s="86">
        <v>19</v>
      </c>
      <c r="AV6" s="86">
        <f t="shared" ref="AV6" si="9">AS6+AT6+AU6</f>
        <v>41</v>
      </c>
      <c r="AW6" s="86">
        <v>8</v>
      </c>
      <c r="AX6" s="86">
        <v>16</v>
      </c>
      <c r="AY6" s="86">
        <v>20</v>
      </c>
      <c r="AZ6" s="86">
        <f t="shared" ref="AZ6" si="10">AW6+AX6+AY6</f>
        <v>44</v>
      </c>
      <c r="BA6" s="90"/>
      <c r="BB6" s="93"/>
      <c r="BC6" s="93"/>
    </row>
    <row r="7" spans="1:56" ht="33" customHeight="1">
      <c r="A7" s="88"/>
      <c r="B7" s="88"/>
      <c r="C7" s="95"/>
      <c r="D7" s="9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90"/>
      <c r="BB7" s="93"/>
      <c r="BC7" s="93"/>
    </row>
    <row r="8" spans="1:56" ht="50.25" customHeight="1">
      <c r="A8" s="88"/>
      <c r="B8" s="88"/>
      <c r="C8" s="37" t="s">
        <v>60</v>
      </c>
      <c r="D8" s="51" t="s">
        <v>110</v>
      </c>
      <c r="E8" s="84" t="s">
        <v>63</v>
      </c>
      <c r="F8" s="84"/>
      <c r="G8" s="84"/>
      <c r="H8" s="84"/>
      <c r="I8" s="84" t="s">
        <v>65</v>
      </c>
      <c r="J8" s="84"/>
      <c r="K8" s="84"/>
      <c r="L8" s="84"/>
      <c r="M8" s="84" t="s">
        <v>66</v>
      </c>
      <c r="N8" s="84"/>
      <c r="O8" s="84"/>
      <c r="P8" s="84"/>
      <c r="Q8" s="84" t="s">
        <v>67</v>
      </c>
      <c r="R8" s="84"/>
      <c r="S8" s="84"/>
      <c r="T8" s="84"/>
      <c r="U8" s="84" t="s">
        <v>68</v>
      </c>
      <c r="V8" s="84"/>
      <c r="W8" s="84"/>
      <c r="X8" s="84"/>
      <c r="Y8" s="84" t="s">
        <v>69</v>
      </c>
      <c r="Z8" s="84"/>
      <c r="AA8" s="84"/>
      <c r="AB8" s="84"/>
      <c r="AC8" s="84" t="s">
        <v>70</v>
      </c>
      <c r="AD8" s="84"/>
      <c r="AE8" s="84"/>
      <c r="AF8" s="84"/>
      <c r="AG8" s="84" t="s">
        <v>71</v>
      </c>
      <c r="AH8" s="84"/>
      <c r="AI8" s="84"/>
      <c r="AJ8" s="84"/>
      <c r="AK8" s="85" t="s">
        <v>96</v>
      </c>
      <c r="AL8" s="84"/>
      <c r="AM8" s="84"/>
      <c r="AN8" s="84"/>
      <c r="AO8" s="84" t="s">
        <v>72</v>
      </c>
      <c r="AP8" s="84"/>
      <c r="AQ8" s="84"/>
      <c r="AR8" s="84"/>
      <c r="AS8" s="84" t="s">
        <v>73</v>
      </c>
      <c r="AT8" s="84"/>
      <c r="AU8" s="84"/>
      <c r="AV8" s="84"/>
      <c r="AW8" s="84" t="s">
        <v>74</v>
      </c>
      <c r="AX8" s="84"/>
      <c r="AY8" s="84"/>
      <c r="AZ8" s="84"/>
      <c r="BA8" s="90"/>
      <c r="BB8" s="93"/>
      <c r="BC8" s="93"/>
    </row>
    <row r="9" spans="1:56" ht="63" customHeight="1">
      <c r="A9" s="88"/>
      <c r="B9" s="88"/>
      <c r="C9" s="37" t="s">
        <v>61</v>
      </c>
      <c r="D9" s="50">
        <v>6000</v>
      </c>
      <c r="E9" s="38" t="s">
        <v>1</v>
      </c>
      <c r="F9" s="38" t="s">
        <v>78</v>
      </c>
      <c r="G9" s="38" t="s">
        <v>79</v>
      </c>
      <c r="H9" s="38" t="s">
        <v>54</v>
      </c>
      <c r="I9" s="38" t="s">
        <v>1</v>
      </c>
      <c r="J9" s="38" t="s">
        <v>78</v>
      </c>
      <c r="K9" s="38" t="s">
        <v>79</v>
      </c>
      <c r="L9" s="38" t="s">
        <v>54</v>
      </c>
      <c r="M9" s="38" t="s">
        <v>1</v>
      </c>
      <c r="N9" s="38" t="s">
        <v>78</v>
      </c>
      <c r="O9" s="38" t="s">
        <v>79</v>
      </c>
      <c r="P9" s="38" t="s">
        <v>54</v>
      </c>
      <c r="Q9" s="38" t="s">
        <v>1</v>
      </c>
      <c r="R9" s="38" t="s">
        <v>78</v>
      </c>
      <c r="S9" s="38" t="s">
        <v>79</v>
      </c>
      <c r="T9" s="38" t="s">
        <v>54</v>
      </c>
      <c r="U9" s="38" t="s">
        <v>1</v>
      </c>
      <c r="V9" s="38" t="s">
        <v>78</v>
      </c>
      <c r="W9" s="38" t="s">
        <v>79</v>
      </c>
      <c r="X9" s="38" t="s">
        <v>54</v>
      </c>
      <c r="Y9" s="38" t="s">
        <v>1</v>
      </c>
      <c r="Z9" s="38" t="s">
        <v>78</v>
      </c>
      <c r="AA9" s="38" t="s">
        <v>79</v>
      </c>
      <c r="AB9" s="38" t="s">
        <v>54</v>
      </c>
      <c r="AC9" s="38" t="s">
        <v>1</v>
      </c>
      <c r="AD9" s="38" t="s">
        <v>78</v>
      </c>
      <c r="AE9" s="38" t="s">
        <v>79</v>
      </c>
      <c r="AF9" s="38" t="s">
        <v>54</v>
      </c>
      <c r="AG9" s="38" t="s">
        <v>1</v>
      </c>
      <c r="AH9" s="38" t="s">
        <v>78</v>
      </c>
      <c r="AI9" s="38" t="s">
        <v>79</v>
      </c>
      <c r="AJ9" s="38" t="s">
        <v>54</v>
      </c>
      <c r="AK9" s="38" t="s">
        <v>1</v>
      </c>
      <c r="AL9" s="38" t="s">
        <v>78</v>
      </c>
      <c r="AM9" s="38" t="s">
        <v>79</v>
      </c>
      <c r="AN9" s="38" t="s">
        <v>54</v>
      </c>
      <c r="AO9" s="38" t="s">
        <v>1</v>
      </c>
      <c r="AP9" s="38" t="s">
        <v>78</v>
      </c>
      <c r="AQ9" s="38" t="s">
        <v>79</v>
      </c>
      <c r="AR9" s="38" t="s">
        <v>54</v>
      </c>
      <c r="AS9" s="38" t="s">
        <v>1</v>
      </c>
      <c r="AT9" s="38" t="s">
        <v>78</v>
      </c>
      <c r="AU9" s="38" t="s">
        <v>79</v>
      </c>
      <c r="AV9" s="38" t="s">
        <v>54</v>
      </c>
      <c r="AW9" s="38" t="s">
        <v>1</v>
      </c>
      <c r="AX9" s="38" t="s">
        <v>78</v>
      </c>
      <c r="AY9" s="38" t="s">
        <v>79</v>
      </c>
      <c r="AZ9" s="38" t="s">
        <v>54</v>
      </c>
      <c r="BA9" s="90"/>
      <c r="BB9" s="93"/>
      <c r="BC9" s="93"/>
    </row>
    <row r="10" spans="1:56" ht="64.5" customHeight="1">
      <c r="A10" s="88"/>
      <c r="B10" s="88"/>
      <c r="C10" s="37" t="s">
        <v>59</v>
      </c>
      <c r="D10" s="49">
        <v>201</v>
      </c>
      <c r="E10" s="56">
        <f>E6*100/10000</f>
        <v>0.05</v>
      </c>
      <c r="F10" s="56">
        <f>F6*150/10000</f>
        <v>4.4999999999999998E-2</v>
      </c>
      <c r="G10" s="56">
        <f>G6*200/10000</f>
        <v>0.28000000000000003</v>
      </c>
      <c r="H10" s="56">
        <f>G10+F10+E10</f>
        <v>0.375</v>
      </c>
      <c r="I10" s="56">
        <f t="shared" ref="I10" si="11">I6*100/10000</f>
        <v>0.06</v>
      </c>
      <c r="J10" s="56">
        <f t="shared" ref="J10" si="12">J6*150/10000</f>
        <v>0.09</v>
      </c>
      <c r="K10" s="56">
        <f t="shared" ref="K10" si="13">K6*200/10000</f>
        <v>0.3</v>
      </c>
      <c r="L10" s="56">
        <f t="shared" ref="L10" si="14">K10+J10+I10</f>
        <v>0.45</v>
      </c>
      <c r="M10" s="56">
        <f t="shared" ref="M10" si="15">M6*100/10000</f>
        <v>0.06</v>
      </c>
      <c r="N10" s="56">
        <f t="shared" ref="N10" si="16">N6*150/10000</f>
        <v>0.09</v>
      </c>
      <c r="O10" s="56">
        <f t="shared" ref="O10" si="17">O6*200/10000</f>
        <v>0.32</v>
      </c>
      <c r="P10" s="56">
        <f t="shared" ref="P10" si="18">O10+N10+M10</f>
        <v>0.47000000000000003</v>
      </c>
      <c r="Q10" s="56">
        <f t="shared" ref="Q10" si="19">Q6*100/10000</f>
        <v>0.06</v>
      </c>
      <c r="R10" s="56">
        <f t="shared" ref="R10" si="20">R6*150/10000</f>
        <v>0.09</v>
      </c>
      <c r="S10" s="56">
        <f t="shared" ref="S10" si="21">S6*200/10000</f>
        <v>0.32</v>
      </c>
      <c r="T10" s="56">
        <f t="shared" ref="T10" si="22">S10+R10+Q10</f>
        <v>0.47000000000000003</v>
      </c>
      <c r="U10" s="56">
        <f t="shared" ref="U10" si="23">U6*100/10000</f>
        <v>0.06</v>
      </c>
      <c r="V10" s="56">
        <f t="shared" ref="V10" si="24">V6*150/10000</f>
        <v>0.12</v>
      </c>
      <c r="W10" s="56">
        <f t="shared" ref="W10" si="25">W6*200/10000</f>
        <v>0.34</v>
      </c>
      <c r="X10" s="56">
        <f t="shared" ref="X10" si="26">W10+V10+U10</f>
        <v>0.52</v>
      </c>
      <c r="Y10" s="56">
        <f t="shared" ref="Y10" si="27">Y6*100/10000</f>
        <v>0.06</v>
      </c>
      <c r="Z10" s="56">
        <f t="shared" ref="Z10" si="28">Z6*150/10000</f>
        <v>0.12</v>
      </c>
      <c r="AA10" s="56">
        <f t="shared" ref="AA10" si="29">AA6*200/10000</f>
        <v>0.34</v>
      </c>
      <c r="AB10" s="56">
        <f t="shared" ref="AB10" si="30">AA10+Z10+Y10</f>
        <v>0.52</v>
      </c>
      <c r="AC10" s="56">
        <f t="shared" ref="AC10" si="31">AC6*100/10000</f>
        <v>0.06</v>
      </c>
      <c r="AD10" s="56">
        <f t="shared" ref="AD10" si="32">AD6*150/10000</f>
        <v>0.13500000000000001</v>
      </c>
      <c r="AE10" s="56">
        <f t="shared" ref="AE10" si="33">AE6*200/10000</f>
        <v>0.34</v>
      </c>
      <c r="AF10" s="56">
        <f t="shared" ref="AF10" si="34">AE10+AD10+AC10</f>
        <v>0.53500000000000003</v>
      </c>
      <c r="AG10" s="56">
        <f t="shared" ref="AG10" si="35">AG6*100/10000</f>
        <v>7.0000000000000007E-2</v>
      </c>
      <c r="AH10" s="56">
        <f t="shared" ref="AH10" si="36">AH6*150/10000</f>
        <v>0.15</v>
      </c>
      <c r="AI10" s="56">
        <f t="shared" ref="AI10" si="37">AI6*200/10000</f>
        <v>0.34</v>
      </c>
      <c r="AJ10" s="56">
        <f t="shared" ref="AJ10" si="38">AI10+AH10+AG10</f>
        <v>0.56000000000000005</v>
      </c>
      <c r="AK10" s="56">
        <f t="shared" ref="AK10" si="39">AK6*100/10000</f>
        <v>0.08</v>
      </c>
      <c r="AL10" s="56">
        <f t="shared" ref="AL10" si="40">AL6*150/10000</f>
        <v>0.18</v>
      </c>
      <c r="AM10" s="56">
        <f t="shared" ref="AM10" si="41">AM6*200/10000</f>
        <v>0.34</v>
      </c>
      <c r="AN10" s="56">
        <f t="shared" ref="AN10" si="42">AM10+AL10+AK10</f>
        <v>0.6</v>
      </c>
      <c r="AO10" s="56">
        <f t="shared" ref="AO10" si="43">AO6*100/10000</f>
        <v>0.08</v>
      </c>
      <c r="AP10" s="56">
        <f t="shared" ref="AP10" si="44">AP6*150/10000</f>
        <v>0.19500000000000001</v>
      </c>
      <c r="AQ10" s="56">
        <f t="shared" ref="AQ10" si="45">AQ6*200/10000</f>
        <v>0.36</v>
      </c>
      <c r="AR10" s="56">
        <f t="shared" ref="AR10" si="46">AQ10+AP10+AO10</f>
        <v>0.6349999999999999</v>
      </c>
      <c r="AS10" s="56">
        <f t="shared" ref="AS10" si="47">AS6*100/10000</f>
        <v>0.08</v>
      </c>
      <c r="AT10" s="56">
        <f t="shared" ref="AT10" si="48">AT6*150/10000</f>
        <v>0.21</v>
      </c>
      <c r="AU10" s="56">
        <f t="shared" ref="AU10" si="49">AU6*200/10000</f>
        <v>0.38</v>
      </c>
      <c r="AV10" s="56">
        <f t="shared" ref="AV10" si="50">AU10+AT10+AS10</f>
        <v>0.66999999999999993</v>
      </c>
      <c r="AW10" s="56">
        <f t="shared" ref="AW10" si="51">AW6*100/10000</f>
        <v>0.08</v>
      </c>
      <c r="AX10" s="56">
        <f t="shared" ref="AX10" si="52">AX6*150/10000</f>
        <v>0.24</v>
      </c>
      <c r="AY10" s="56">
        <f t="shared" ref="AY10" si="53">AY6*200/10000</f>
        <v>0.4</v>
      </c>
      <c r="AZ10" s="56">
        <f t="shared" ref="AZ10" si="54">AY10+AX10+AW10</f>
        <v>0.72</v>
      </c>
      <c r="BA10" s="91"/>
      <c r="BB10" s="93"/>
      <c r="BC10" s="93"/>
    </row>
    <row r="11" spans="1:56" ht="90.6" customHeight="1"/>
  </sheetData>
  <mergeCells count="83"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G8:AJ8"/>
    <mergeCell ref="AK8:AN8"/>
    <mergeCell ref="AO8:AR8"/>
    <mergeCell ref="AS8:AV8"/>
    <mergeCell ref="AW8:AZ8"/>
  </mergeCells>
  <phoneticPr fontId="23" type="noConversion"/>
  <pageMargins left="0.7" right="0.7" top="0.75" bottom="0.75" header="0.3" footer="0.3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11"/>
  <sheetViews>
    <sheetView topLeftCell="Z3" zoomScaleNormal="100" workbookViewId="0">
      <selection activeCell="BA5" sqref="BA5:BA10"/>
    </sheetView>
  </sheetViews>
  <sheetFormatPr defaultRowHeight="13.5"/>
  <cols>
    <col min="1" max="1" width="2.875" style="17" customWidth="1"/>
    <col min="2" max="2" width="4.625" style="17" customWidth="1"/>
    <col min="3" max="3" width="4.5" style="17" customWidth="1"/>
    <col min="4" max="4" width="7.375" style="17" customWidth="1"/>
    <col min="5" max="52" width="5.625" style="17" customWidth="1"/>
    <col min="53" max="53" width="4.125" style="17" customWidth="1"/>
    <col min="54" max="54" width="6.625" style="57" customWidth="1"/>
    <col min="55" max="55" width="7.125" style="57" customWidth="1"/>
    <col min="56" max="57" width="15.625" style="17" customWidth="1"/>
    <col min="58" max="256" width="8.875" style="17" customWidth="1"/>
  </cols>
  <sheetData>
    <row r="1" spans="1:56" ht="18.75">
      <c r="A1" s="74" t="s">
        <v>77</v>
      </c>
      <c r="B1" s="74"/>
    </row>
    <row r="2" spans="1:56" ht="64.900000000000006" customHeight="1">
      <c r="A2" s="98" t="s">
        <v>86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</row>
    <row r="3" spans="1:56" ht="37.15" customHeight="1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99" t="s">
        <v>57</v>
      </c>
      <c r="AE3" s="99"/>
      <c r="AF3" s="99"/>
      <c r="AG3" s="99"/>
      <c r="AH3" s="99"/>
      <c r="AI3" s="99"/>
      <c r="AJ3" s="99"/>
      <c r="AK3" s="99"/>
      <c r="AL3" s="99"/>
      <c r="AM3" s="19"/>
      <c r="AN3" s="36"/>
      <c r="AO3" s="36"/>
      <c r="AP3" s="36"/>
      <c r="AQ3" s="36"/>
      <c r="AR3" s="99" t="s">
        <v>58</v>
      </c>
      <c r="AS3" s="99"/>
      <c r="AT3" s="99"/>
      <c r="AU3" s="99"/>
      <c r="AV3" s="99"/>
      <c r="AW3" s="99"/>
      <c r="AX3" s="99"/>
      <c r="AY3" s="99"/>
      <c r="AZ3" s="18"/>
      <c r="BA3" s="18"/>
      <c r="BB3" s="58"/>
      <c r="BC3" s="58"/>
      <c r="BD3" s="20"/>
    </row>
    <row r="4" spans="1:56" ht="63.75" customHeight="1">
      <c r="A4" s="21" t="s">
        <v>8</v>
      </c>
      <c r="B4" s="37" t="s">
        <v>9</v>
      </c>
      <c r="C4" s="37" t="s">
        <v>0</v>
      </c>
      <c r="D4" s="40" t="s">
        <v>101</v>
      </c>
      <c r="E4" s="84" t="s">
        <v>62</v>
      </c>
      <c r="F4" s="84"/>
      <c r="G4" s="84"/>
      <c r="H4" s="84"/>
      <c r="I4" s="84" t="s">
        <v>45</v>
      </c>
      <c r="J4" s="84"/>
      <c r="K4" s="84"/>
      <c r="L4" s="84"/>
      <c r="M4" s="84" t="s">
        <v>46</v>
      </c>
      <c r="N4" s="84"/>
      <c r="O4" s="84"/>
      <c r="P4" s="84"/>
      <c r="Q4" s="84" t="s">
        <v>47</v>
      </c>
      <c r="R4" s="84"/>
      <c r="S4" s="84"/>
      <c r="T4" s="84"/>
      <c r="U4" s="84" t="s">
        <v>48</v>
      </c>
      <c r="V4" s="84"/>
      <c r="W4" s="84"/>
      <c r="X4" s="84"/>
      <c r="Y4" s="84" t="s">
        <v>49</v>
      </c>
      <c r="Z4" s="84"/>
      <c r="AA4" s="84"/>
      <c r="AB4" s="84"/>
      <c r="AC4" s="84" t="s">
        <v>50</v>
      </c>
      <c r="AD4" s="84"/>
      <c r="AE4" s="84"/>
      <c r="AF4" s="84"/>
      <c r="AG4" s="100" t="s">
        <v>56</v>
      </c>
      <c r="AH4" s="100"/>
      <c r="AI4" s="100"/>
      <c r="AJ4" s="100"/>
      <c r="AK4" s="84" t="s">
        <v>55</v>
      </c>
      <c r="AL4" s="84"/>
      <c r="AM4" s="84"/>
      <c r="AN4" s="84"/>
      <c r="AO4" s="84" t="s">
        <v>51</v>
      </c>
      <c r="AP4" s="84"/>
      <c r="AQ4" s="84"/>
      <c r="AR4" s="84"/>
      <c r="AS4" s="84" t="s">
        <v>52</v>
      </c>
      <c r="AT4" s="84"/>
      <c r="AU4" s="84"/>
      <c r="AV4" s="84"/>
      <c r="AW4" s="84" t="s">
        <v>53</v>
      </c>
      <c r="AX4" s="84"/>
      <c r="AY4" s="84"/>
      <c r="AZ4" s="84"/>
      <c r="BA4" s="35" t="s">
        <v>64</v>
      </c>
      <c r="BB4" s="59" t="s">
        <v>38</v>
      </c>
      <c r="BC4" s="59" t="s">
        <v>39</v>
      </c>
    </row>
    <row r="5" spans="1:56" ht="64.5" customHeight="1">
      <c r="A5" s="88"/>
      <c r="B5" s="85" t="s">
        <v>100</v>
      </c>
      <c r="C5" s="37" t="s">
        <v>11</v>
      </c>
      <c r="D5" s="42" t="s">
        <v>102</v>
      </c>
      <c r="E5" s="35" t="s">
        <v>1</v>
      </c>
      <c r="F5" s="35" t="s">
        <v>78</v>
      </c>
      <c r="G5" s="35" t="s">
        <v>79</v>
      </c>
      <c r="H5" s="35" t="s">
        <v>54</v>
      </c>
      <c r="I5" s="35" t="s">
        <v>1</v>
      </c>
      <c r="J5" s="35" t="s">
        <v>78</v>
      </c>
      <c r="K5" s="35" t="s">
        <v>79</v>
      </c>
      <c r="L5" s="35" t="s">
        <v>54</v>
      </c>
      <c r="M5" s="35" t="s">
        <v>1</v>
      </c>
      <c r="N5" s="35" t="s">
        <v>78</v>
      </c>
      <c r="O5" s="35" t="s">
        <v>79</v>
      </c>
      <c r="P5" s="35" t="s">
        <v>54</v>
      </c>
      <c r="Q5" s="35" t="s">
        <v>1</v>
      </c>
      <c r="R5" s="35" t="s">
        <v>78</v>
      </c>
      <c r="S5" s="35" t="s">
        <v>79</v>
      </c>
      <c r="T5" s="35" t="s">
        <v>54</v>
      </c>
      <c r="U5" s="35" t="s">
        <v>1</v>
      </c>
      <c r="V5" s="35" t="s">
        <v>78</v>
      </c>
      <c r="W5" s="35" t="s">
        <v>79</v>
      </c>
      <c r="X5" s="35" t="s">
        <v>54</v>
      </c>
      <c r="Y5" s="35" t="s">
        <v>1</v>
      </c>
      <c r="Z5" s="35" t="s">
        <v>78</v>
      </c>
      <c r="AA5" s="35" t="s">
        <v>79</v>
      </c>
      <c r="AB5" s="35" t="s">
        <v>54</v>
      </c>
      <c r="AC5" s="35" t="s">
        <v>1</v>
      </c>
      <c r="AD5" s="35" t="s">
        <v>78</v>
      </c>
      <c r="AE5" s="35" t="s">
        <v>79</v>
      </c>
      <c r="AF5" s="35" t="s">
        <v>54</v>
      </c>
      <c r="AG5" s="35" t="s">
        <v>1</v>
      </c>
      <c r="AH5" s="35" t="s">
        <v>78</v>
      </c>
      <c r="AI5" s="35" t="s">
        <v>79</v>
      </c>
      <c r="AJ5" s="35" t="s">
        <v>54</v>
      </c>
      <c r="AK5" s="35" t="s">
        <v>1</v>
      </c>
      <c r="AL5" s="35" t="s">
        <v>78</v>
      </c>
      <c r="AM5" s="35" t="s">
        <v>79</v>
      </c>
      <c r="AN5" s="35" t="s">
        <v>54</v>
      </c>
      <c r="AO5" s="35" t="s">
        <v>1</v>
      </c>
      <c r="AP5" s="35" t="s">
        <v>78</v>
      </c>
      <c r="AQ5" s="35" t="s">
        <v>79</v>
      </c>
      <c r="AR5" s="35" t="s">
        <v>54</v>
      </c>
      <c r="AS5" s="35" t="s">
        <v>1</v>
      </c>
      <c r="AT5" s="35" t="s">
        <v>78</v>
      </c>
      <c r="AU5" s="35" t="s">
        <v>79</v>
      </c>
      <c r="AV5" s="35" t="s">
        <v>54</v>
      </c>
      <c r="AW5" s="35" t="s">
        <v>1</v>
      </c>
      <c r="AX5" s="35" t="s">
        <v>78</v>
      </c>
      <c r="AY5" s="35" t="s">
        <v>79</v>
      </c>
      <c r="AZ5" s="35" t="s">
        <v>54</v>
      </c>
      <c r="BA5" s="89">
        <f>AZ6+AV6+AR6+AN6+AJ6+AF6+AB6+X6+T6+P6+L6+H6</f>
        <v>478</v>
      </c>
      <c r="BB5" s="103">
        <f>AZ10+AV10+AR10+AN10+AJ10+AF10+AB10+X10+T10+P10+L10+H10</f>
        <v>5.6700000000000008</v>
      </c>
      <c r="BC5" s="104">
        <f>BB5/2</f>
        <v>2.8350000000000004</v>
      </c>
    </row>
    <row r="6" spans="1:56" ht="36.75" customHeight="1">
      <c r="A6" s="88"/>
      <c r="B6" s="88"/>
      <c r="C6" s="94" t="s">
        <v>12</v>
      </c>
      <c r="D6" s="96" t="s">
        <v>103</v>
      </c>
      <c r="E6" s="101">
        <v>27</v>
      </c>
      <c r="F6" s="101">
        <v>6</v>
      </c>
      <c r="G6" s="101">
        <v>4</v>
      </c>
      <c r="H6" s="102">
        <f>E6+F6+G6</f>
        <v>37</v>
      </c>
      <c r="I6" s="101">
        <v>27</v>
      </c>
      <c r="J6" s="101">
        <v>6</v>
      </c>
      <c r="K6" s="101">
        <v>4</v>
      </c>
      <c r="L6" s="102">
        <f>I6+J6+K6</f>
        <v>37</v>
      </c>
      <c r="M6" s="101">
        <v>27</v>
      </c>
      <c r="N6" s="101">
        <v>6</v>
      </c>
      <c r="O6" s="101">
        <v>4</v>
      </c>
      <c r="P6" s="102">
        <f>M6+N6+O6</f>
        <v>37</v>
      </c>
      <c r="Q6" s="101">
        <v>29</v>
      </c>
      <c r="R6" s="101">
        <v>6</v>
      </c>
      <c r="S6" s="101">
        <v>4</v>
      </c>
      <c r="T6" s="102">
        <f>Q6+R6+S6</f>
        <v>39</v>
      </c>
      <c r="U6" s="101">
        <v>29</v>
      </c>
      <c r="V6" s="101">
        <v>6</v>
      </c>
      <c r="W6" s="101">
        <v>4</v>
      </c>
      <c r="X6" s="102">
        <f>U6+V6+W6</f>
        <v>39</v>
      </c>
      <c r="Y6" s="101">
        <v>29</v>
      </c>
      <c r="Z6" s="101">
        <v>6</v>
      </c>
      <c r="AA6" s="101">
        <v>4</v>
      </c>
      <c r="AB6" s="102">
        <f>Y6+Z6+AA6</f>
        <v>39</v>
      </c>
      <c r="AC6" s="101">
        <v>29</v>
      </c>
      <c r="AD6" s="101">
        <v>6</v>
      </c>
      <c r="AE6" s="101">
        <v>5</v>
      </c>
      <c r="AF6" s="102">
        <f>AC6+AD6+AE6</f>
        <v>40</v>
      </c>
      <c r="AG6" s="101">
        <v>31</v>
      </c>
      <c r="AH6" s="101">
        <v>6</v>
      </c>
      <c r="AI6" s="101">
        <v>5</v>
      </c>
      <c r="AJ6" s="102">
        <f>AG6+AH6+AI6</f>
        <v>42</v>
      </c>
      <c r="AK6" s="101">
        <v>32</v>
      </c>
      <c r="AL6" s="101">
        <v>6</v>
      </c>
      <c r="AM6" s="101">
        <v>5</v>
      </c>
      <c r="AN6" s="102">
        <f>AK6+AL6+AM6</f>
        <v>43</v>
      </c>
      <c r="AO6" s="101">
        <v>32</v>
      </c>
      <c r="AP6" s="101">
        <v>6</v>
      </c>
      <c r="AQ6" s="101">
        <v>5</v>
      </c>
      <c r="AR6" s="102">
        <f>AO6+AP6+AQ6</f>
        <v>43</v>
      </c>
      <c r="AS6" s="101">
        <v>31</v>
      </c>
      <c r="AT6" s="101">
        <v>5</v>
      </c>
      <c r="AU6" s="101">
        <v>5</v>
      </c>
      <c r="AV6" s="102">
        <f>AS6+AT6+AU6</f>
        <v>41</v>
      </c>
      <c r="AW6" s="101">
        <v>31</v>
      </c>
      <c r="AX6" s="101">
        <v>5</v>
      </c>
      <c r="AY6" s="101">
        <v>5</v>
      </c>
      <c r="AZ6" s="102">
        <f>AW6+AX6+AY6</f>
        <v>41</v>
      </c>
      <c r="BA6" s="90"/>
      <c r="BB6" s="104"/>
      <c r="BC6" s="104"/>
    </row>
    <row r="7" spans="1:56" ht="33" customHeight="1">
      <c r="A7" s="88"/>
      <c r="B7" s="88"/>
      <c r="C7" s="95"/>
      <c r="D7" s="105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91"/>
      <c r="AT7" s="91"/>
      <c r="AU7" s="91"/>
      <c r="AV7" s="91"/>
      <c r="AW7" s="91"/>
      <c r="AX7" s="91"/>
      <c r="AY7" s="91"/>
      <c r="AZ7" s="91"/>
      <c r="BA7" s="90"/>
      <c r="BB7" s="104"/>
      <c r="BC7" s="104"/>
    </row>
    <row r="8" spans="1:56" ht="50.25" customHeight="1">
      <c r="A8" s="88"/>
      <c r="B8" s="88"/>
      <c r="C8" s="37" t="s">
        <v>60</v>
      </c>
      <c r="D8" s="42" t="s">
        <v>104</v>
      </c>
      <c r="E8" s="84" t="s">
        <v>63</v>
      </c>
      <c r="F8" s="84"/>
      <c r="G8" s="84"/>
      <c r="H8" s="84"/>
      <c r="I8" s="84" t="s">
        <v>65</v>
      </c>
      <c r="J8" s="84"/>
      <c r="K8" s="84"/>
      <c r="L8" s="84"/>
      <c r="M8" s="84" t="s">
        <v>66</v>
      </c>
      <c r="N8" s="84"/>
      <c r="O8" s="84"/>
      <c r="P8" s="84"/>
      <c r="Q8" s="84" t="s">
        <v>67</v>
      </c>
      <c r="R8" s="84"/>
      <c r="S8" s="84"/>
      <c r="T8" s="84"/>
      <c r="U8" s="84" t="s">
        <v>68</v>
      </c>
      <c r="V8" s="84"/>
      <c r="W8" s="84"/>
      <c r="X8" s="84"/>
      <c r="Y8" s="84" t="s">
        <v>69</v>
      </c>
      <c r="Z8" s="84"/>
      <c r="AA8" s="84"/>
      <c r="AB8" s="84"/>
      <c r="AC8" s="84" t="s">
        <v>70</v>
      </c>
      <c r="AD8" s="84"/>
      <c r="AE8" s="84"/>
      <c r="AF8" s="84"/>
      <c r="AG8" s="84" t="s">
        <v>71</v>
      </c>
      <c r="AH8" s="84"/>
      <c r="AI8" s="84"/>
      <c r="AJ8" s="84"/>
      <c r="AK8" s="85" t="s">
        <v>96</v>
      </c>
      <c r="AL8" s="84"/>
      <c r="AM8" s="84"/>
      <c r="AN8" s="84"/>
      <c r="AO8" s="84" t="s">
        <v>72</v>
      </c>
      <c r="AP8" s="84"/>
      <c r="AQ8" s="84"/>
      <c r="AR8" s="84"/>
      <c r="AS8" s="84" t="s">
        <v>73</v>
      </c>
      <c r="AT8" s="84"/>
      <c r="AU8" s="84"/>
      <c r="AV8" s="84"/>
      <c r="AW8" s="84" t="s">
        <v>74</v>
      </c>
      <c r="AX8" s="84"/>
      <c r="AY8" s="84"/>
      <c r="AZ8" s="84"/>
      <c r="BA8" s="90"/>
      <c r="BB8" s="104"/>
      <c r="BC8" s="104"/>
    </row>
    <row r="9" spans="1:56" ht="63" customHeight="1">
      <c r="A9" s="88"/>
      <c r="B9" s="88"/>
      <c r="C9" s="37" t="s">
        <v>61</v>
      </c>
      <c r="D9" s="44" t="s">
        <v>107</v>
      </c>
      <c r="E9" s="35" t="s">
        <v>1</v>
      </c>
      <c r="F9" s="35" t="s">
        <v>78</v>
      </c>
      <c r="G9" s="35" t="s">
        <v>79</v>
      </c>
      <c r="H9" s="35" t="s">
        <v>54</v>
      </c>
      <c r="I9" s="35" t="s">
        <v>1</v>
      </c>
      <c r="J9" s="35" t="s">
        <v>78</v>
      </c>
      <c r="K9" s="35" t="s">
        <v>79</v>
      </c>
      <c r="L9" s="35" t="s">
        <v>54</v>
      </c>
      <c r="M9" s="35" t="s">
        <v>1</v>
      </c>
      <c r="N9" s="35" t="s">
        <v>78</v>
      </c>
      <c r="O9" s="35" t="s">
        <v>79</v>
      </c>
      <c r="P9" s="35" t="s">
        <v>54</v>
      </c>
      <c r="Q9" s="35" t="s">
        <v>1</v>
      </c>
      <c r="R9" s="35" t="s">
        <v>78</v>
      </c>
      <c r="S9" s="35" t="s">
        <v>79</v>
      </c>
      <c r="T9" s="35" t="s">
        <v>54</v>
      </c>
      <c r="U9" s="35" t="s">
        <v>1</v>
      </c>
      <c r="V9" s="35" t="s">
        <v>78</v>
      </c>
      <c r="W9" s="35" t="s">
        <v>79</v>
      </c>
      <c r="X9" s="35" t="s">
        <v>54</v>
      </c>
      <c r="Y9" s="35" t="s">
        <v>1</v>
      </c>
      <c r="Z9" s="35" t="s">
        <v>78</v>
      </c>
      <c r="AA9" s="35" t="s">
        <v>79</v>
      </c>
      <c r="AB9" s="35" t="s">
        <v>54</v>
      </c>
      <c r="AC9" s="35" t="s">
        <v>1</v>
      </c>
      <c r="AD9" s="35" t="s">
        <v>78</v>
      </c>
      <c r="AE9" s="35" t="s">
        <v>79</v>
      </c>
      <c r="AF9" s="35" t="s">
        <v>54</v>
      </c>
      <c r="AG9" s="35" t="s">
        <v>1</v>
      </c>
      <c r="AH9" s="35" t="s">
        <v>78</v>
      </c>
      <c r="AI9" s="35" t="s">
        <v>79</v>
      </c>
      <c r="AJ9" s="35" t="s">
        <v>54</v>
      </c>
      <c r="AK9" s="35" t="s">
        <v>1</v>
      </c>
      <c r="AL9" s="35" t="s">
        <v>78</v>
      </c>
      <c r="AM9" s="35" t="s">
        <v>79</v>
      </c>
      <c r="AN9" s="35" t="s">
        <v>54</v>
      </c>
      <c r="AO9" s="35" t="s">
        <v>1</v>
      </c>
      <c r="AP9" s="35" t="s">
        <v>78</v>
      </c>
      <c r="AQ9" s="35" t="s">
        <v>79</v>
      </c>
      <c r="AR9" s="35" t="s">
        <v>54</v>
      </c>
      <c r="AS9" s="35" t="s">
        <v>1</v>
      </c>
      <c r="AT9" s="35" t="s">
        <v>78</v>
      </c>
      <c r="AU9" s="35" t="s">
        <v>79</v>
      </c>
      <c r="AV9" s="35" t="s">
        <v>54</v>
      </c>
      <c r="AW9" s="35" t="s">
        <v>1</v>
      </c>
      <c r="AX9" s="35" t="s">
        <v>78</v>
      </c>
      <c r="AY9" s="35" t="s">
        <v>79</v>
      </c>
      <c r="AZ9" s="35" t="s">
        <v>54</v>
      </c>
      <c r="BA9" s="90"/>
      <c r="BB9" s="104"/>
      <c r="BC9" s="104"/>
    </row>
    <row r="10" spans="1:56" ht="64.5" customHeight="1">
      <c r="A10" s="88"/>
      <c r="B10" s="88"/>
      <c r="C10" s="37" t="s">
        <v>59</v>
      </c>
      <c r="D10" s="55" t="s">
        <v>108</v>
      </c>
      <c r="E10" s="56">
        <f>E6*100/10000</f>
        <v>0.27</v>
      </c>
      <c r="F10" s="56">
        <f>F6*150/10000</f>
        <v>0.09</v>
      </c>
      <c r="G10" s="56">
        <f>G6*200/10000</f>
        <v>0.08</v>
      </c>
      <c r="H10" s="56">
        <f>G10+F10+E10</f>
        <v>0.44</v>
      </c>
      <c r="I10" s="56">
        <f>I6*100/10000</f>
        <v>0.27</v>
      </c>
      <c r="J10" s="56">
        <f>J6*150/10000</f>
        <v>0.09</v>
      </c>
      <c r="K10" s="56">
        <f>K6*200/10000</f>
        <v>0.08</v>
      </c>
      <c r="L10" s="56">
        <f>K10+J10+I10</f>
        <v>0.44</v>
      </c>
      <c r="M10" s="56">
        <f>M6*100/10000</f>
        <v>0.27</v>
      </c>
      <c r="N10" s="56">
        <f>N6*150/10000</f>
        <v>0.09</v>
      </c>
      <c r="O10" s="56">
        <f>O6*200/10000</f>
        <v>0.08</v>
      </c>
      <c r="P10" s="56">
        <f>O10+N10+M10</f>
        <v>0.44</v>
      </c>
      <c r="Q10" s="56">
        <f>Q6*100/10000</f>
        <v>0.28999999999999998</v>
      </c>
      <c r="R10" s="56">
        <f>R6*150/10000</f>
        <v>0.09</v>
      </c>
      <c r="S10" s="56">
        <f>S6*200/10000</f>
        <v>0.08</v>
      </c>
      <c r="T10" s="56">
        <f>S10+R10+Q10</f>
        <v>0.45999999999999996</v>
      </c>
      <c r="U10" s="56">
        <f>U6*100/10000</f>
        <v>0.28999999999999998</v>
      </c>
      <c r="V10" s="56">
        <f>V6*150/10000</f>
        <v>0.09</v>
      </c>
      <c r="W10" s="56">
        <f>W6*200/10000</f>
        <v>0.08</v>
      </c>
      <c r="X10" s="56">
        <f>W10+V10+U10</f>
        <v>0.45999999999999996</v>
      </c>
      <c r="Y10" s="56">
        <f>Y6*100/10000</f>
        <v>0.28999999999999998</v>
      </c>
      <c r="Z10" s="56">
        <f>Z6*150/10000</f>
        <v>0.09</v>
      </c>
      <c r="AA10" s="56">
        <f>AA6*200/10000</f>
        <v>0.08</v>
      </c>
      <c r="AB10" s="56">
        <f>AA10+Z10+Y10</f>
        <v>0.45999999999999996</v>
      </c>
      <c r="AC10" s="56">
        <f>AC6*100/10000</f>
        <v>0.28999999999999998</v>
      </c>
      <c r="AD10" s="56">
        <f>AD6*150/10000</f>
        <v>0.09</v>
      </c>
      <c r="AE10" s="56">
        <f>AE6*200/10000</f>
        <v>0.1</v>
      </c>
      <c r="AF10" s="56">
        <f>AE10+AD10+AC10</f>
        <v>0.48</v>
      </c>
      <c r="AG10" s="56">
        <f>AG6*100/10000</f>
        <v>0.31</v>
      </c>
      <c r="AH10" s="56">
        <f>AH6*150/10000</f>
        <v>0.09</v>
      </c>
      <c r="AI10" s="56">
        <f>AI6*200/10000</f>
        <v>0.1</v>
      </c>
      <c r="AJ10" s="56">
        <f>AI10+AH10+AG10</f>
        <v>0.5</v>
      </c>
      <c r="AK10" s="56">
        <f>AK6*100/10000</f>
        <v>0.32</v>
      </c>
      <c r="AL10" s="56">
        <f>AL6*150/10000</f>
        <v>0.09</v>
      </c>
      <c r="AM10" s="56">
        <f>AM6*200/10000</f>
        <v>0.1</v>
      </c>
      <c r="AN10" s="56">
        <f>AM10+AL10+AK10</f>
        <v>0.51</v>
      </c>
      <c r="AO10" s="56">
        <f>AO6*100/10000</f>
        <v>0.32</v>
      </c>
      <c r="AP10" s="56">
        <f>AP6*150/10000</f>
        <v>0.09</v>
      </c>
      <c r="AQ10" s="56">
        <f>AQ6*200/10000</f>
        <v>0.1</v>
      </c>
      <c r="AR10" s="56">
        <f>AQ10+AP10+AO10</f>
        <v>0.51</v>
      </c>
      <c r="AS10" s="56">
        <f>AS6*100/10000</f>
        <v>0.31</v>
      </c>
      <c r="AT10" s="56">
        <f>AT6*150/10000</f>
        <v>7.4999999999999997E-2</v>
      </c>
      <c r="AU10" s="56">
        <f>AU6*200/10000</f>
        <v>0.1</v>
      </c>
      <c r="AV10" s="56">
        <f>AU10+AT10+AS10</f>
        <v>0.48499999999999999</v>
      </c>
      <c r="AW10" s="56">
        <f>AW6*100/10000</f>
        <v>0.31</v>
      </c>
      <c r="AX10" s="56">
        <f>AX6*150/10000</f>
        <v>7.4999999999999997E-2</v>
      </c>
      <c r="AY10" s="56">
        <f>AY6*200/10000</f>
        <v>0.1</v>
      </c>
      <c r="AZ10" s="56">
        <f>AY10+AX10+AW10</f>
        <v>0.48499999999999999</v>
      </c>
      <c r="BA10" s="91"/>
      <c r="BB10" s="104"/>
      <c r="BC10" s="104"/>
    </row>
    <row r="11" spans="1:56" ht="90.6" customHeight="1"/>
  </sheetData>
  <mergeCells count="83"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G8:AJ8"/>
    <mergeCell ref="AK8:AN8"/>
    <mergeCell ref="AO8:AR8"/>
    <mergeCell ref="AS8:AV8"/>
    <mergeCell ref="AW8:AZ8"/>
  </mergeCells>
  <phoneticPr fontId="23" type="noConversion"/>
  <pageMargins left="0.7" right="0.7" top="0.75" bottom="0.75" header="0.3" footer="0.3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11"/>
  <sheetViews>
    <sheetView topLeftCell="W3" workbookViewId="0">
      <selection activeCell="AY6" sqref="AY6:AY7"/>
    </sheetView>
  </sheetViews>
  <sheetFormatPr defaultRowHeight="13.5"/>
  <cols>
    <col min="1" max="1" width="2.875" style="17" customWidth="1"/>
    <col min="2" max="2" width="4.625" style="17" customWidth="1"/>
    <col min="3" max="3" width="4.5" style="17" customWidth="1"/>
    <col min="4" max="4" width="7.375" style="46" customWidth="1"/>
    <col min="5" max="52" width="5.625" style="17" customWidth="1"/>
    <col min="53" max="53" width="5.125" style="17" customWidth="1"/>
    <col min="54" max="54" width="7.25" style="61" customWidth="1"/>
    <col min="55" max="55" width="7.75" style="61" customWidth="1"/>
    <col min="56" max="57" width="15.625" style="17" customWidth="1"/>
    <col min="58" max="256" width="8.875" style="17" customWidth="1"/>
  </cols>
  <sheetData>
    <row r="1" spans="1:56" ht="18.75">
      <c r="A1" s="74" t="s">
        <v>77</v>
      </c>
      <c r="B1" s="74"/>
    </row>
    <row r="2" spans="1:56" ht="64.900000000000006" customHeight="1">
      <c r="A2" s="98" t="s">
        <v>86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</row>
    <row r="3" spans="1:56" ht="37.15" customHeight="1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99" t="s">
        <v>57</v>
      </c>
      <c r="AE3" s="99"/>
      <c r="AF3" s="99"/>
      <c r="AG3" s="99"/>
      <c r="AH3" s="99"/>
      <c r="AI3" s="99"/>
      <c r="AJ3" s="99"/>
      <c r="AK3" s="99"/>
      <c r="AL3" s="99"/>
      <c r="AM3" s="19"/>
      <c r="AN3" s="36"/>
      <c r="AO3" s="36"/>
      <c r="AP3" s="36"/>
      <c r="AQ3" s="36"/>
      <c r="AR3" s="99" t="s">
        <v>58</v>
      </c>
      <c r="AS3" s="99"/>
      <c r="AT3" s="99"/>
      <c r="AU3" s="99"/>
      <c r="AV3" s="99"/>
      <c r="AW3" s="99"/>
      <c r="AX3" s="99"/>
      <c r="AY3" s="99"/>
      <c r="AZ3" s="18"/>
      <c r="BA3" s="18"/>
      <c r="BB3" s="62"/>
      <c r="BC3" s="62"/>
      <c r="BD3" s="20"/>
    </row>
    <row r="4" spans="1:56" ht="63.75" customHeight="1">
      <c r="A4" s="21" t="s">
        <v>8</v>
      </c>
      <c r="B4" s="37" t="s">
        <v>9</v>
      </c>
      <c r="C4" s="37" t="s">
        <v>0</v>
      </c>
      <c r="D4" s="69" t="s">
        <v>147</v>
      </c>
      <c r="E4" s="84" t="s">
        <v>62</v>
      </c>
      <c r="F4" s="84"/>
      <c r="G4" s="84"/>
      <c r="H4" s="84"/>
      <c r="I4" s="84" t="s">
        <v>45</v>
      </c>
      <c r="J4" s="84"/>
      <c r="K4" s="84"/>
      <c r="L4" s="84"/>
      <c r="M4" s="84" t="s">
        <v>46</v>
      </c>
      <c r="N4" s="84"/>
      <c r="O4" s="84"/>
      <c r="P4" s="84"/>
      <c r="Q4" s="84" t="s">
        <v>47</v>
      </c>
      <c r="R4" s="84"/>
      <c r="S4" s="84"/>
      <c r="T4" s="84"/>
      <c r="U4" s="84" t="s">
        <v>48</v>
      </c>
      <c r="V4" s="84"/>
      <c r="W4" s="84"/>
      <c r="X4" s="84"/>
      <c r="Y4" s="84" t="s">
        <v>49</v>
      </c>
      <c r="Z4" s="84"/>
      <c r="AA4" s="84"/>
      <c r="AB4" s="84"/>
      <c r="AC4" s="84" t="s">
        <v>50</v>
      </c>
      <c r="AD4" s="84"/>
      <c r="AE4" s="84"/>
      <c r="AF4" s="84"/>
      <c r="AG4" s="100" t="s">
        <v>56</v>
      </c>
      <c r="AH4" s="100"/>
      <c r="AI4" s="100"/>
      <c r="AJ4" s="100"/>
      <c r="AK4" s="84" t="s">
        <v>55</v>
      </c>
      <c r="AL4" s="84"/>
      <c r="AM4" s="84"/>
      <c r="AN4" s="84"/>
      <c r="AO4" s="84" t="s">
        <v>51</v>
      </c>
      <c r="AP4" s="84"/>
      <c r="AQ4" s="84"/>
      <c r="AR4" s="84"/>
      <c r="AS4" s="84" t="s">
        <v>52</v>
      </c>
      <c r="AT4" s="84"/>
      <c r="AU4" s="84"/>
      <c r="AV4" s="84"/>
      <c r="AW4" s="84" t="s">
        <v>53</v>
      </c>
      <c r="AX4" s="84"/>
      <c r="AY4" s="84"/>
      <c r="AZ4" s="84"/>
      <c r="BA4" s="38" t="s">
        <v>64</v>
      </c>
      <c r="BB4" s="63" t="s">
        <v>38</v>
      </c>
      <c r="BC4" s="63" t="s">
        <v>39</v>
      </c>
    </row>
    <row r="5" spans="1:56" ht="64.5" customHeight="1">
      <c r="A5" s="88"/>
      <c r="B5" s="88"/>
      <c r="C5" s="37" t="s">
        <v>11</v>
      </c>
      <c r="D5" s="47" t="s">
        <v>109</v>
      </c>
      <c r="E5" s="38" t="s">
        <v>1</v>
      </c>
      <c r="F5" s="38" t="s">
        <v>78</v>
      </c>
      <c r="G5" s="38" t="s">
        <v>79</v>
      </c>
      <c r="H5" s="38" t="s">
        <v>54</v>
      </c>
      <c r="I5" s="38" t="s">
        <v>1</v>
      </c>
      <c r="J5" s="38" t="s">
        <v>78</v>
      </c>
      <c r="K5" s="38" t="s">
        <v>79</v>
      </c>
      <c r="L5" s="38" t="s">
        <v>54</v>
      </c>
      <c r="M5" s="38" t="s">
        <v>1</v>
      </c>
      <c r="N5" s="38" t="s">
        <v>78</v>
      </c>
      <c r="O5" s="38" t="s">
        <v>79</v>
      </c>
      <c r="P5" s="38" t="s">
        <v>54</v>
      </c>
      <c r="Q5" s="38" t="s">
        <v>1</v>
      </c>
      <c r="R5" s="38" t="s">
        <v>78</v>
      </c>
      <c r="S5" s="38" t="s">
        <v>79</v>
      </c>
      <c r="T5" s="38" t="s">
        <v>54</v>
      </c>
      <c r="U5" s="38" t="s">
        <v>1</v>
      </c>
      <c r="V5" s="38" t="s">
        <v>78</v>
      </c>
      <c r="W5" s="38" t="s">
        <v>79</v>
      </c>
      <c r="X5" s="38" t="s">
        <v>54</v>
      </c>
      <c r="Y5" s="38" t="s">
        <v>1</v>
      </c>
      <c r="Z5" s="38" t="s">
        <v>78</v>
      </c>
      <c r="AA5" s="38" t="s">
        <v>79</v>
      </c>
      <c r="AB5" s="38" t="s">
        <v>54</v>
      </c>
      <c r="AC5" s="38" t="s">
        <v>1</v>
      </c>
      <c r="AD5" s="38" t="s">
        <v>78</v>
      </c>
      <c r="AE5" s="38" t="s">
        <v>79</v>
      </c>
      <c r="AF5" s="38" t="s">
        <v>54</v>
      </c>
      <c r="AG5" s="38" t="s">
        <v>1</v>
      </c>
      <c r="AH5" s="38" t="s">
        <v>78</v>
      </c>
      <c r="AI5" s="38" t="s">
        <v>79</v>
      </c>
      <c r="AJ5" s="38" t="s">
        <v>54</v>
      </c>
      <c r="AK5" s="38" t="s">
        <v>1</v>
      </c>
      <c r="AL5" s="38" t="s">
        <v>78</v>
      </c>
      <c r="AM5" s="38" t="s">
        <v>79</v>
      </c>
      <c r="AN5" s="38" t="s">
        <v>54</v>
      </c>
      <c r="AO5" s="38" t="s">
        <v>1</v>
      </c>
      <c r="AP5" s="38" t="s">
        <v>78</v>
      </c>
      <c r="AQ5" s="38" t="s">
        <v>79</v>
      </c>
      <c r="AR5" s="38" t="s">
        <v>54</v>
      </c>
      <c r="AS5" s="38" t="s">
        <v>1</v>
      </c>
      <c r="AT5" s="38" t="s">
        <v>78</v>
      </c>
      <c r="AU5" s="38" t="s">
        <v>79</v>
      </c>
      <c r="AV5" s="38" t="s">
        <v>54</v>
      </c>
      <c r="AW5" s="38" t="s">
        <v>1</v>
      </c>
      <c r="AX5" s="38" t="s">
        <v>78</v>
      </c>
      <c r="AY5" s="38" t="s">
        <v>79</v>
      </c>
      <c r="AZ5" s="38" t="s">
        <v>54</v>
      </c>
      <c r="BA5" s="89">
        <f>AZ6+AV6+AR6+AN6+AJ6+AF6+AB6+X6+T6+P6+L6+H6</f>
        <v>178</v>
      </c>
      <c r="BB5" s="106">
        <f>AZ10+AV10+AR10+AN10+AJ10+AF10+AB10+X10+T10+P10+L10+H10</f>
        <v>1.9600000000000002</v>
      </c>
      <c r="BC5" s="107">
        <f>BB5/2</f>
        <v>0.98000000000000009</v>
      </c>
    </row>
    <row r="6" spans="1:56" ht="36.75" customHeight="1">
      <c r="A6" s="88"/>
      <c r="B6" s="88"/>
      <c r="C6" s="94" t="s">
        <v>12</v>
      </c>
      <c r="D6" s="96" t="s">
        <v>111</v>
      </c>
      <c r="E6" s="86">
        <v>12</v>
      </c>
      <c r="F6" s="86">
        <v>3</v>
      </c>
      <c r="G6" s="86">
        <v>0</v>
      </c>
      <c r="H6" s="86">
        <f>E6+F6+G6</f>
        <v>15</v>
      </c>
      <c r="I6" s="86">
        <v>12</v>
      </c>
      <c r="J6" s="86">
        <v>3</v>
      </c>
      <c r="K6" s="86">
        <v>0</v>
      </c>
      <c r="L6" s="86">
        <f t="shared" ref="L6" si="0">I6+J6+K6</f>
        <v>15</v>
      </c>
      <c r="M6" s="86">
        <v>12</v>
      </c>
      <c r="N6" s="86">
        <v>3</v>
      </c>
      <c r="O6" s="86">
        <v>0</v>
      </c>
      <c r="P6" s="86">
        <f t="shared" ref="P6" si="1">M6+N6+O6</f>
        <v>15</v>
      </c>
      <c r="Q6" s="86">
        <v>12</v>
      </c>
      <c r="R6" s="86">
        <v>3</v>
      </c>
      <c r="S6" s="86">
        <v>0</v>
      </c>
      <c r="T6" s="86">
        <f t="shared" ref="T6" si="2">Q6+R6+S6</f>
        <v>15</v>
      </c>
      <c r="U6" s="86">
        <v>12</v>
      </c>
      <c r="V6" s="86">
        <v>3</v>
      </c>
      <c r="W6" s="86">
        <v>0</v>
      </c>
      <c r="X6" s="86">
        <f t="shared" ref="X6" si="3">U6+V6+W6</f>
        <v>15</v>
      </c>
      <c r="Y6" s="86">
        <v>12</v>
      </c>
      <c r="Z6" s="86">
        <v>3</v>
      </c>
      <c r="AA6" s="86">
        <v>0</v>
      </c>
      <c r="AB6" s="86">
        <f t="shared" ref="AB6" si="4">Y6+Z6+AA6</f>
        <v>15</v>
      </c>
      <c r="AC6" s="86">
        <v>12</v>
      </c>
      <c r="AD6" s="86">
        <v>3</v>
      </c>
      <c r="AE6" s="86">
        <v>0</v>
      </c>
      <c r="AF6" s="86">
        <f t="shared" ref="AF6" si="5">AC6+AD6+AE6</f>
        <v>15</v>
      </c>
      <c r="AG6" s="86">
        <v>12</v>
      </c>
      <c r="AH6" s="86">
        <v>3</v>
      </c>
      <c r="AI6" s="86">
        <v>0</v>
      </c>
      <c r="AJ6" s="86">
        <f t="shared" ref="AJ6" si="6">AG6+AH6+AI6</f>
        <v>15</v>
      </c>
      <c r="AK6" s="86">
        <v>12</v>
      </c>
      <c r="AL6" s="86">
        <v>3</v>
      </c>
      <c r="AM6" s="86">
        <v>0</v>
      </c>
      <c r="AN6" s="86">
        <f t="shared" ref="AN6" si="7">AK6+AL6+AM6</f>
        <v>15</v>
      </c>
      <c r="AO6" s="86">
        <v>12</v>
      </c>
      <c r="AP6" s="86">
        <v>3</v>
      </c>
      <c r="AQ6" s="86">
        <v>0</v>
      </c>
      <c r="AR6" s="86">
        <f t="shared" ref="AR6" si="8">AO6+AP6+AQ6</f>
        <v>15</v>
      </c>
      <c r="AS6" s="86">
        <v>11</v>
      </c>
      <c r="AT6" s="86">
        <v>3</v>
      </c>
      <c r="AU6" s="86">
        <v>0</v>
      </c>
      <c r="AV6" s="86">
        <f t="shared" ref="AV6" si="9">AS6+AT6+AU6</f>
        <v>14</v>
      </c>
      <c r="AW6" s="86">
        <v>11</v>
      </c>
      <c r="AX6" s="86">
        <v>3</v>
      </c>
      <c r="AY6" s="86">
        <v>0</v>
      </c>
      <c r="AZ6" s="86">
        <f t="shared" ref="AZ6" si="10">AW6+AX6+AY6</f>
        <v>14</v>
      </c>
      <c r="BA6" s="90"/>
      <c r="BB6" s="107"/>
      <c r="BC6" s="107"/>
    </row>
    <row r="7" spans="1:56" ht="33" customHeight="1">
      <c r="A7" s="88"/>
      <c r="B7" s="88"/>
      <c r="C7" s="95"/>
      <c r="D7" s="9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90"/>
      <c r="BB7" s="107"/>
      <c r="BC7" s="107"/>
    </row>
    <row r="8" spans="1:56" ht="50.25" customHeight="1">
      <c r="A8" s="88"/>
      <c r="B8" s="88"/>
      <c r="C8" s="37" t="s">
        <v>60</v>
      </c>
      <c r="D8" s="45" t="s">
        <v>112</v>
      </c>
      <c r="E8" s="84" t="s">
        <v>63</v>
      </c>
      <c r="F8" s="84"/>
      <c r="G8" s="84"/>
      <c r="H8" s="84"/>
      <c r="I8" s="84" t="s">
        <v>65</v>
      </c>
      <c r="J8" s="84"/>
      <c r="K8" s="84"/>
      <c r="L8" s="84"/>
      <c r="M8" s="84" t="s">
        <v>66</v>
      </c>
      <c r="N8" s="84"/>
      <c r="O8" s="84"/>
      <c r="P8" s="84"/>
      <c r="Q8" s="84" t="s">
        <v>67</v>
      </c>
      <c r="R8" s="84"/>
      <c r="S8" s="84"/>
      <c r="T8" s="84"/>
      <c r="U8" s="84" t="s">
        <v>68</v>
      </c>
      <c r="V8" s="84"/>
      <c r="W8" s="84"/>
      <c r="X8" s="84"/>
      <c r="Y8" s="84" t="s">
        <v>69</v>
      </c>
      <c r="Z8" s="84"/>
      <c r="AA8" s="84"/>
      <c r="AB8" s="84"/>
      <c r="AC8" s="84" t="s">
        <v>70</v>
      </c>
      <c r="AD8" s="84"/>
      <c r="AE8" s="84"/>
      <c r="AF8" s="84"/>
      <c r="AG8" s="84" t="s">
        <v>71</v>
      </c>
      <c r="AH8" s="84"/>
      <c r="AI8" s="84"/>
      <c r="AJ8" s="84"/>
      <c r="AK8" s="85" t="s">
        <v>96</v>
      </c>
      <c r="AL8" s="84"/>
      <c r="AM8" s="84"/>
      <c r="AN8" s="84"/>
      <c r="AO8" s="84" t="s">
        <v>72</v>
      </c>
      <c r="AP8" s="84"/>
      <c r="AQ8" s="84"/>
      <c r="AR8" s="84"/>
      <c r="AS8" s="84" t="s">
        <v>73</v>
      </c>
      <c r="AT8" s="84"/>
      <c r="AU8" s="84"/>
      <c r="AV8" s="84"/>
      <c r="AW8" s="84" t="s">
        <v>74</v>
      </c>
      <c r="AX8" s="84"/>
      <c r="AY8" s="84"/>
      <c r="AZ8" s="84"/>
      <c r="BA8" s="90"/>
      <c r="BB8" s="107"/>
      <c r="BC8" s="107"/>
    </row>
    <row r="9" spans="1:56" ht="63" customHeight="1">
      <c r="A9" s="88"/>
      <c r="B9" s="88"/>
      <c r="C9" s="37" t="s">
        <v>61</v>
      </c>
      <c r="D9" s="44" t="s">
        <v>113</v>
      </c>
      <c r="E9" s="38" t="s">
        <v>1</v>
      </c>
      <c r="F9" s="38" t="s">
        <v>78</v>
      </c>
      <c r="G9" s="38" t="s">
        <v>79</v>
      </c>
      <c r="H9" s="38" t="s">
        <v>54</v>
      </c>
      <c r="I9" s="38" t="s">
        <v>1</v>
      </c>
      <c r="J9" s="38" t="s">
        <v>78</v>
      </c>
      <c r="K9" s="38" t="s">
        <v>79</v>
      </c>
      <c r="L9" s="38" t="s">
        <v>54</v>
      </c>
      <c r="M9" s="38" t="s">
        <v>1</v>
      </c>
      <c r="N9" s="38" t="s">
        <v>78</v>
      </c>
      <c r="O9" s="38" t="s">
        <v>79</v>
      </c>
      <c r="P9" s="38" t="s">
        <v>54</v>
      </c>
      <c r="Q9" s="38" t="s">
        <v>1</v>
      </c>
      <c r="R9" s="38" t="s">
        <v>78</v>
      </c>
      <c r="S9" s="38" t="s">
        <v>79</v>
      </c>
      <c r="T9" s="38" t="s">
        <v>54</v>
      </c>
      <c r="U9" s="38" t="s">
        <v>1</v>
      </c>
      <c r="V9" s="38" t="s">
        <v>78</v>
      </c>
      <c r="W9" s="38" t="s">
        <v>79</v>
      </c>
      <c r="X9" s="38" t="s">
        <v>54</v>
      </c>
      <c r="Y9" s="38" t="s">
        <v>1</v>
      </c>
      <c r="Z9" s="38" t="s">
        <v>78</v>
      </c>
      <c r="AA9" s="38" t="s">
        <v>79</v>
      </c>
      <c r="AB9" s="38" t="s">
        <v>54</v>
      </c>
      <c r="AC9" s="38" t="s">
        <v>1</v>
      </c>
      <c r="AD9" s="38" t="s">
        <v>78</v>
      </c>
      <c r="AE9" s="38" t="s">
        <v>79</v>
      </c>
      <c r="AF9" s="38" t="s">
        <v>54</v>
      </c>
      <c r="AG9" s="38" t="s">
        <v>1</v>
      </c>
      <c r="AH9" s="38" t="s">
        <v>78</v>
      </c>
      <c r="AI9" s="38" t="s">
        <v>79</v>
      </c>
      <c r="AJ9" s="38" t="s">
        <v>54</v>
      </c>
      <c r="AK9" s="38" t="s">
        <v>1</v>
      </c>
      <c r="AL9" s="38" t="s">
        <v>78</v>
      </c>
      <c r="AM9" s="38" t="s">
        <v>79</v>
      </c>
      <c r="AN9" s="38" t="s">
        <v>54</v>
      </c>
      <c r="AO9" s="38" t="s">
        <v>1</v>
      </c>
      <c r="AP9" s="38" t="s">
        <v>78</v>
      </c>
      <c r="AQ9" s="38" t="s">
        <v>79</v>
      </c>
      <c r="AR9" s="38" t="s">
        <v>54</v>
      </c>
      <c r="AS9" s="38" t="s">
        <v>1</v>
      </c>
      <c r="AT9" s="38" t="s">
        <v>78</v>
      </c>
      <c r="AU9" s="38" t="s">
        <v>79</v>
      </c>
      <c r="AV9" s="38" t="s">
        <v>54</v>
      </c>
      <c r="AW9" s="38" t="s">
        <v>1</v>
      </c>
      <c r="AX9" s="38" t="s">
        <v>78</v>
      </c>
      <c r="AY9" s="38" t="s">
        <v>79</v>
      </c>
      <c r="AZ9" s="38" t="s">
        <v>54</v>
      </c>
      <c r="BA9" s="90"/>
      <c r="BB9" s="107"/>
      <c r="BC9" s="107"/>
    </row>
    <row r="10" spans="1:56" ht="64.5" customHeight="1">
      <c r="A10" s="88"/>
      <c r="B10" s="88"/>
      <c r="C10" s="37" t="s">
        <v>59</v>
      </c>
      <c r="D10" s="44" t="s">
        <v>114</v>
      </c>
      <c r="E10" s="56">
        <f>E6*100/10000</f>
        <v>0.12</v>
      </c>
      <c r="F10" s="56">
        <f>F6*150/10000</f>
        <v>4.4999999999999998E-2</v>
      </c>
      <c r="G10" s="56">
        <f>G6*200/10000</f>
        <v>0</v>
      </c>
      <c r="H10" s="56">
        <f>G10+F10+E10</f>
        <v>0.16499999999999998</v>
      </c>
      <c r="I10" s="56">
        <f t="shared" ref="I10" si="11">I6*100/10000</f>
        <v>0.12</v>
      </c>
      <c r="J10" s="56">
        <f t="shared" ref="J10" si="12">J6*150/10000</f>
        <v>4.4999999999999998E-2</v>
      </c>
      <c r="K10" s="56">
        <f t="shared" ref="K10" si="13">K6*200/10000</f>
        <v>0</v>
      </c>
      <c r="L10" s="56">
        <f t="shared" ref="L10" si="14">K10+J10+I10</f>
        <v>0.16499999999999998</v>
      </c>
      <c r="M10" s="56">
        <f t="shared" ref="M10" si="15">M6*100/10000</f>
        <v>0.12</v>
      </c>
      <c r="N10" s="56">
        <f t="shared" ref="N10" si="16">N6*150/10000</f>
        <v>4.4999999999999998E-2</v>
      </c>
      <c r="O10" s="56">
        <f t="shared" ref="O10" si="17">O6*200/10000</f>
        <v>0</v>
      </c>
      <c r="P10" s="56">
        <f t="shared" ref="P10" si="18">O10+N10+M10</f>
        <v>0.16499999999999998</v>
      </c>
      <c r="Q10" s="56">
        <f t="shared" ref="Q10" si="19">Q6*100/10000</f>
        <v>0.12</v>
      </c>
      <c r="R10" s="56">
        <f t="shared" ref="R10" si="20">R6*150/10000</f>
        <v>4.4999999999999998E-2</v>
      </c>
      <c r="S10" s="56">
        <f t="shared" ref="S10" si="21">S6*200/10000</f>
        <v>0</v>
      </c>
      <c r="T10" s="56">
        <f t="shared" ref="T10" si="22">S10+R10+Q10</f>
        <v>0.16499999999999998</v>
      </c>
      <c r="U10" s="56">
        <f t="shared" ref="U10" si="23">U6*100/10000</f>
        <v>0.12</v>
      </c>
      <c r="V10" s="56">
        <f t="shared" ref="V10" si="24">V6*150/10000</f>
        <v>4.4999999999999998E-2</v>
      </c>
      <c r="W10" s="56">
        <f t="shared" ref="W10" si="25">W6*200/10000</f>
        <v>0</v>
      </c>
      <c r="X10" s="56">
        <f t="shared" ref="X10" si="26">W10+V10+U10</f>
        <v>0.16499999999999998</v>
      </c>
      <c r="Y10" s="56">
        <f t="shared" ref="Y10" si="27">Y6*100/10000</f>
        <v>0.12</v>
      </c>
      <c r="Z10" s="56">
        <f t="shared" ref="Z10" si="28">Z6*150/10000</f>
        <v>4.4999999999999998E-2</v>
      </c>
      <c r="AA10" s="56">
        <f t="shared" ref="AA10" si="29">AA6*200/10000</f>
        <v>0</v>
      </c>
      <c r="AB10" s="56">
        <f t="shared" ref="AB10" si="30">AA10+Z10+Y10</f>
        <v>0.16499999999999998</v>
      </c>
      <c r="AC10" s="56">
        <f t="shared" ref="AC10" si="31">AC6*100/10000</f>
        <v>0.12</v>
      </c>
      <c r="AD10" s="56">
        <f t="shared" ref="AD10" si="32">AD6*150/10000</f>
        <v>4.4999999999999998E-2</v>
      </c>
      <c r="AE10" s="56">
        <f t="shared" ref="AE10" si="33">AE6*200/10000</f>
        <v>0</v>
      </c>
      <c r="AF10" s="56">
        <f t="shared" ref="AF10" si="34">AE10+AD10+AC10</f>
        <v>0.16499999999999998</v>
      </c>
      <c r="AG10" s="56">
        <f t="shared" ref="AG10" si="35">AG6*100/10000</f>
        <v>0.12</v>
      </c>
      <c r="AH10" s="56">
        <f t="shared" ref="AH10" si="36">AH6*150/10000</f>
        <v>4.4999999999999998E-2</v>
      </c>
      <c r="AI10" s="56">
        <f t="shared" ref="AI10" si="37">AI6*200/10000</f>
        <v>0</v>
      </c>
      <c r="AJ10" s="56">
        <f t="shared" ref="AJ10" si="38">AI10+AH10+AG10</f>
        <v>0.16499999999999998</v>
      </c>
      <c r="AK10" s="56">
        <f t="shared" ref="AK10" si="39">AK6*100/10000</f>
        <v>0.12</v>
      </c>
      <c r="AL10" s="56">
        <f t="shared" ref="AL10" si="40">AL6*150/10000</f>
        <v>4.4999999999999998E-2</v>
      </c>
      <c r="AM10" s="56">
        <f t="shared" ref="AM10" si="41">AM6*200/10000</f>
        <v>0</v>
      </c>
      <c r="AN10" s="56">
        <f t="shared" ref="AN10" si="42">AM10+AL10+AK10</f>
        <v>0.16499999999999998</v>
      </c>
      <c r="AO10" s="56">
        <f t="shared" ref="AO10" si="43">AO6*100/10000</f>
        <v>0.12</v>
      </c>
      <c r="AP10" s="56">
        <f t="shared" ref="AP10" si="44">AP6*150/10000</f>
        <v>4.4999999999999998E-2</v>
      </c>
      <c r="AQ10" s="56">
        <f t="shared" ref="AQ10" si="45">AQ6*200/10000</f>
        <v>0</v>
      </c>
      <c r="AR10" s="56">
        <f t="shared" ref="AR10" si="46">AQ10+AP10+AO10</f>
        <v>0.16499999999999998</v>
      </c>
      <c r="AS10" s="56">
        <f t="shared" ref="AS10" si="47">AS6*100/10000</f>
        <v>0.11</v>
      </c>
      <c r="AT10" s="56">
        <f t="shared" ref="AT10" si="48">AT6*150/10000</f>
        <v>4.4999999999999998E-2</v>
      </c>
      <c r="AU10" s="56">
        <f t="shared" ref="AU10" si="49">AU6*200/10000</f>
        <v>0</v>
      </c>
      <c r="AV10" s="56">
        <f t="shared" ref="AV10" si="50">AU10+AT10+AS10</f>
        <v>0.155</v>
      </c>
      <c r="AW10" s="56">
        <f t="shared" ref="AW10" si="51">AW6*100/10000</f>
        <v>0.11</v>
      </c>
      <c r="AX10" s="56">
        <f t="shared" ref="AX10" si="52">AX6*150/10000</f>
        <v>4.4999999999999998E-2</v>
      </c>
      <c r="AY10" s="56">
        <f t="shared" ref="AY10" si="53">AY6*200/10000</f>
        <v>0</v>
      </c>
      <c r="AZ10" s="56">
        <f t="shared" ref="AZ10" si="54">AY10+AX10+AW10</f>
        <v>0.155</v>
      </c>
      <c r="BA10" s="91"/>
      <c r="BB10" s="107"/>
      <c r="BC10" s="107"/>
    </row>
    <row r="11" spans="1:56" ht="90.6" customHeight="1"/>
  </sheetData>
  <mergeCells count="83"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G8:AJ8"/>
    <mergeCell ref="AK8:AN8"/>
    <mergeCell ref="AO8:AR8"/>
    <mergeCell ref="AS8:AV8"/>
    <mergeCell ref="AW8:AZ8"/>
  </mergeCells>
  <phoneticPr fontId="23" type="noConversion"/>
  <pageMargins left="0.7" right="0.7" top="0.75" bottom="0.75" header="0.3" footer="0.3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11"/>
  <sheetViews>
    <sheetView topLeftCell="AC4" workbookViewId="0">
      <selection activeCell="AV9" sqref="AV9"/>
    </sheetView>
  </sheetViews>
  <sheetFormatPr defaultRowHeight="13.5"/>
  <cols>
    <col min="1" max="1" width="2.875" style="17" customWidth="1"/>
    <col min="2" max="2" width="4.625" style="17" customWidth="1"/>
    <col min="3" max="3" width="4.5" style="17" customWidth="1"/>
    <col min="4" max="4" width="7.375" style="46" customWidth="1"/>
    <col min="5" max="52" width="5.625" style="17" customWidth="1"/>
    <col min="53" max="53" width="4.125" style="17" customWidth="1"/>
    <col min="54" max="55" width="7.125" style="57" customWidth="1"/>
    <col min="56" max="57" width="15.625" style="17" customWidth="1"/>
    <col min="58" max="256" width="8.875" style="17" customWidth="1"/>
  </cols>
  <sheetData>
    <row r="1" spans="1:56" ht="18.75">
      <c r="A1" s="74" t="s">
        <v>77</v>
      </c>
      <c r="B1" s="74"/>
    </row>
    <row r="2" spans="1:56" ht="64.900000000000006" customHeight="1">
      <c r="A2" s="98" t="s">
        <v>86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</row>
    <row r="3" spans="1:56" ht="37.15" customHeight="1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99" t="s">
        <v>57</v>
      </c>
      <c r="AE3" s="99"/>
      <c r="AF3" s="99"/>
      <c r="AG3" s="99"/>
      <c r="AH3" s="99"/>
      <c r="AI3" s="99"/>
      <c r="AJ3" s="99"/>
      <c r="AK3" s="99"/>
      <c r="AL3" s="99"/>
      <c r="AM3" s="19"/>
      <c r="AN3" s="36"/>
      <c r="AO3" s="36"/>
      <c r="AP3" s="36"/>
      <c r="AQ3" s="36"/>
      <c r="AR3" s="99" t="s">
        <v>58</v>
      </c>
      <c r="AS3" s="99"/>
      <c r="AT3" s="99"/>
      <c r="AU3" s="99"/>
      <c r="AV3" s="99"/>
      <c r="AW3" s="99"/>
      <c r="AX3" s="99"/>
      <c r="AY3" s="99"/>
      <c r="AZ3" s="18"/>
      <c r="BA3" s="18"/>
      <c r="BB3" s="58"/>
      <c r="BC3" s="58"/>
      <c r="BD3" s="20"/>
    </row>
    <row r="4" spans="1:56" ht="63.75" customHeight="1">
      <c r="A4" s="21" t="s">
        <v>8</v>
      </c>
      <c r="B4" s="37" t="s">
        <v>9</v>
      </c>
      <c r="C4" s="37" t="s">
        <v>0</v>
      </c>
      <c r="D4" s="40" t="s">
        <v>115</v>
      </c>
      <c r="E4" s="84" t="s">
        <v>62</v>
      </c>
      <c r="F4" s="84"/>
      <c r="G4" s="84"/>
      <c r="H4" s="84"/>
      <c r="I4" s="84" t="s">
        <v>45</v>
      </c>
      <c r="J4" s="84"/>
      <c r="K4" s="84"/>
      <c r="L4" s="84"/>
      <c r="M4" s="84" t="s">
        <v>46</v>
      </c>
      <c r="N4" s="84"/>
      <c r="O4" s="84"/>
      <c r="P4" s="84"/>
      <c r="Q4" s="84" t="s">
        <v>47</v>
      </c>
      <c r="R4" s="84"/>
      <c r="S4" s="84"/>
      <c r="T4" s="84"/>
      <c r="U4" s="84" t="s">
        <v>48</v>
      </c>
      <c r="V4" s="84"/>
      <c r="W4" s="84"/>
      <c r="X4" s="84"/>
      <c r="Y4" s="84" t="s">
        <v>49</v>
      </c>
      <c r="Z4" s="84"/>
      <c r="AA4" s="84"/>
      <c r="AB4" s="84"/>
      <c r="AC4" s="84" t="s">
        <v>50</v>
      </c>
      <c r="AD4" s="84"/>
      <c r="AE4" s="84"/>
      <c r="AF4" s="84"/>
      <c r="AG4" s="100" t="s">
        <v>56</v>
      </c>
      <c r="AH4" s="100"/>
      <c r="AI4" s="100"/>
      <c r="AJ4" s="100"/>
      <c r="AK4" s="84" t="s">
        <v>55</v>
      </c>
      <c r="AL4" s="84"/>
      <c r="AM4" s="84"/>
      <c r="AN4" s="84"/>
      <c r="AO4" s="84" t="s">
        <v>51</v>
      </c>
      <c r="AP4" s="84"/>
      <c r="AQ4" s="84"/>
      <c r="AR4" s="84"/>
      <c r="AS4" s="84" t="s">
        <v>52</v>
      </c>
      <c r="AT4" s="84"/>
      <c r="AU4" s="84"/>
      <c r="AV4" s="84"/>
      <c r="AW4" s="84" t="s">
        <v>53</v>
      </c>
      <c r="AX4" s="84"/>
      <c r="AY4" s="84"/>
      <c r="AZ4" s="84"/>
      <c r="BA4" s="38" t="s">
        <v>64</v>
      </c>
      <c r="BB4" s="59" t="s">
        <v>38</v>
      </c>
      <c r="BC4" s="59" t="s">
        <v>39</v>
      </c>
    </row>
    <row r="5" spans="1:56" ht="64.5" customHeight="1">
      <c r="A5" s="88"/>
      <c r="B5" s="88"/>
      <c r="C5" s="37" t="s">
        <v>11</v>
      </c>
      <c r="D5" s="47" t="s">
        <v>116</v>
      </c>
      <c r="E5" s="38" t="s">
        <v>1</v>
      </c>
      <c r="F5" s="38" t="s">
        <v>78</v>
      </c>
      <c r="G5" s="38" t="s">
        <v>79</v>
      </c>
      <c r="H5" s="38" t="s">
        <v>54</v>
      </c>
      <c r="I5" s="38" t="s">
        <v>1</v>
      </c>
      <c r="J5" s="38" t="s">
        <v>78</v>
      </c>
      <c r="K5" s="38" t="s">
        <v>79</v>
      </c>
      <c r="L5" s="38" t="s">
        <v>54</v>
      </c>
      <c r="M5" s="38" t="s">
        <v>1</v>
      </c>
      <c r="N5" s="38" t="s">
        <v>78</v>
      </c>
      <c r="O5" s="38" t="s">
        <v>79</v>
      </c>
      <c r="P5" s="38" t="s">
        <v>54</v>
      </c>
      <c r="Q5" s="38" t="s">
        <v>1</v>
      </c>
      <c r="R5" s="38" t="s">
        <v>78</v>
      </c>
      <c r="S5" s="38" t="s">
        <v>79</v>
      </c>
      <c r="T5" s="38" t="s">
        <v>54</v>
      </c>
      <c r="U5" s="38" t="s">
        <v>1</v>
      </c>
      <c r="V5" s="38" t="s">
        <v>78</v>
      </c>
      <c r="W5" s="38" t="s">
        <v>79</v>
      </c>
      <c r="X5" s="38" t="s">
        <v>54</v>
      </c>
      <c r="Y5" s="38" t="s">
        <v>1</v>
      </c>
      <c r="Z5" s="38" t="s">
        <v>78</v>
      </c>
      <c r="AA5" s="38" t="s">
        <v>79</v>
      </c>
      <c r="AB5" s="38" t="s">
        <v>54</v>
      </c>
      <c r="AC5" s="38" t="s">
        <v>1</v>
      </c>
      <c r="AD5" s="38" t="s">
        <v>78</v>
      </c>
      <c r="AE5" s="38" t="s">
        <v>79</v>
      </c>
      <c r="AF5" s="38" t="s">
        <v>54</v>
      </c>
      <c r="AG5" s="38" t="s">
        <v>1</v>
      </c>
      <c r="AH5" s="38" t="s">
        <v>78</v>
      </c>
      <c r="AI5" s="38" t="s">
        <v>79</v>
      </c>
      <c r="AJ5" s="38" t="s">
        <v>54</v>
      </c>
      <c r="AK5" s="38" t="s">
        <v>1</v>
      </c>
      <c r="AL5" s="38" t="s">
        <v>78</v>
      </c>
      <c r="AM5" s="38" t="s">
        <v>79</v>
      </c>
      <c r="AN5" s="38" t="s">
        <v>54</v>
      </c>
      <c r="AO5" s="38" t="s">
        <v>1</v>
      </c>
      <c r="AP5" s="38" t="s">
        <v>78</v>
      </c>
      <c r="AQ5" s="38" t="s">
        <v>79</v>
      </c>
      <c r="AR5" s="38" t="s">
        <v>54</v>
      </c>
      <c r="AS5" s="38" t="s">
        <v>1</v>
      </c>
      <c r="AT5" s="38" t="s">
        <v>78</v>
      </c>
      <c r="AU5" s="38" t="s">
        <v>79</v>
      </c>
      <c r="AV5" s="38" t="s">
        <v>54</v>
      </c>
      <c r="AW5" s="38" t="s">
        <v>1</v>
      </c>
      <c r="AX5" s="38" t="s">
        <v>78</v>
      </c>
      <c r="AY5" s="38" t="s">
        <v>79</v>
      </c>
      <c r="AZ5" s="38" t="s">
        <v>54</v>
      </c>
      <c r="BA5" s="89">
        <f>AZ6+AV6+AR6+AN6+AJ6+AF6+AB6+X6+T6+P6+L6+H6</f>
        <v>204</v>
      </c>
      <c r="BB5" s="103">
        <f>AZ10+AV10+AR10+AN10+AJ10+AF10+AB10+X10+T10+P10+L10+H10</f>
        <v>4.0799999999999992</v>
      </c>
      <c r="BC5" s="104">
        <f>BB5/2</f>
        <v>2.0399999999999996</v>
      </c>
    </row>
    <row r="6" spans="1:56" ht="36.75" customHeight="1">
      <c r="A6" s="88"/>
      <c r="B6" s="88"/>
      <c r="C6" s="94" t="s">
        <v>12</v>
      </c>
      <c r="D6" s="96" t="s">
        <v>117</v>
      </c>
      <c r="E6" s="86">
        <v>0</v>
      </c>
      <c r="F6" s="86">
        <v>0</v>
      </c>
      <c r="G6" s="86">
        <v>17</v>
      </c>
      <c r="H6" s="86">
        <v>17</v>
      </c>
      <c r="I6" s="86">
        <v>0</v>
      </c>
      <c r="J6" s="86">
        <v>0</v>
      </c>
      <c r="K6" s="86">
        <v>17</v>
      </c>
      <c r="L6" s="86">
        <v>17</v>
      </c>
      <c r="M6" s="86">
        <v>0</v>
      </c>
      <c r="N6" s="86">
        <v>0</v>
      </c>
      <c r="O6" s="86">
        <v>17</v>
      </c>
      <c r="P6" s="86">
        <v>17</v>
      </c>
      <c r="Q6" s="86">
        <v>0</v>
      </c>
      <c r="R6" s="86">
        <v>0</v>
      </c>
      <c r="S6" s="86">
        <v>17</v>
      </c>
      <c r="T6" s="86">
        <v>17</v>
      </c>
      <c r="U6" s="86">
        <v>0</v>
      </c>
      <c r="V6" s="86">
        <v>0</v>
      </c>
      <c r="W6" s="86">
        <v>17</v>
      </c>
      <c r="X6" s="86">
        <v>17</v>
      </c>
      <c r="Y6" s="86">
        <v>0</v>
      </c>
      <c r="Z6" s="86">
        <v>0</v>
      </c>
      <c r="AA6" s="86">
        <v>17</v>
      </c>
      <c r="AB6" s="86">
        <v>17</v>
      </c>
      <c r="AC6" s="86">
        <v>0</v>
      </c>
      <c r="AD6" s="86">
        <v>0</v>
      </c>
      <c r="AE6" s="86">
        <v>17</v>
      </c>
      <c r="AF6" s="86">
        <v>17</v>
      </c>
      <c r="AG6" s="86">
        <v>0</v>
      </c>
      <c r="AH6" s="86">
        <v>0</v>
      </c>
      <c r="AI6" s="86">
        <v>17</v>
      </c>
      <c r="AJ6" s="86">
        <v>17</v>
      </c>
      <c r="AK6" s="86">
        <v>0</v>
      </c>
      <c r="AL6" s="86">
        <v>0</v>
      </c>
      <c r="AM6" s="86">
        <v>17</v>
      </c>
      <c r="AN6" s="86">
        <v>17</v>
      </c>
      <c r="AO6" s="86">
        <v>0</v>
      </c>
      <c r="AP6" s="86">
        <v>0</v>
      </c>
      <c r="AQ6" s="86">
        <v>17</v>
      </c>
      <c r="AR6" s="86">
        <v>17</v>
      </c>
      <c r="AS6" s="86">
        <v>0</v>
      </c>
      <c r="AT6" s="86">
        <v>0</v>
      </c>
      <c r="AU6" s="86">
        <v>17</v>
      </c>
      <c r="AV6" s="86">
        <v>17</v>
      </c>
      <c r="AW6" s="86">
        <v>0</v>
      </c>
      <c r="AX6" s="86">
        <v>0</v>
      </c>
      <c r="AY6" s="86">
        <v>17</v>
      </c>
      <c r="AZ6" s="86">
        <v>17</v>
      </c>
      <c r="BA6" s="90"/>
      <c r="BB6" s="104"/>
      <c r="BC6" s="104"/>
    </row>
    <row r="7" spans="1:56" ht="33" customHeight="1">
      <c r="A7" s="88"/>
      <c r="B7" s="88"/>
      <c r="C7" s="95"/>
      <c r="D7" s="9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90"/>
      <c r="BB7" s="104"/>
      <c r="BC7" s="104"/>
    </row>
    <row r="8" spans="1:56" ht="50.25" customHeight="1">
      <c r="A8" s="88"/>
      <c r="B8" s="88"/>
      <c r="C8" s="37" t="s">
        <v>60</v>
      </c>
      <c r="D8" s="41">
        <v>2009</v>
      </c>
      <c r="E8" s="84" t="s">
        <v>63</v>
      </c>
      <c r="F8" s="84"/>
      <c r="G8" s="84"/>
      <c r="H8" s="84"/>
      <c r="I8" s="84" t="s">
        <v>65</v>
      </c>
      <c r="J8" s="84"/>
      <c r="K8" s="84"/>
      <c r="L8" s="84"/>
      <c r="M8" s="84" t="s">
        <v>66</v>
      </c>
      <c r="N8" s="84"/>
      <c r="O8" s="84"/>
      <c r="P8" s="84"/>
      <c r="Q8" s="84" t="s">
        <v>67</v>
      </c>
      <c r="R8" s="84"/>
      <c r="S8" s="84"/>
      <c r="T8" s="84"/>
      <c r="U8" s="84" t="s">
        <v>68</v>
      </c>
      <c r="V8" s="84"/>
      <c r="W8" s="84"/>
      <c r="X8" s="84"/>
      <c r="Y8" s="84" t="s">
        <v>69</v>
      </c>
      <c r="Z8" s="84"/>
      <c r="AA8" s="84"/>
      <c r="AB8" s="84"/>
      <c r="AC8" s="84" t="s">
        <v>70</v>
      </c>
      <c r="AD8" s="84"/>
      <c r="AE8" s="84"/>
      <c r="AF8" s="84"/>
      <c r="AG8" s="84" t="s">
        <v>71</v>
      </c>
      <c r="AH8" s="84"/>
      <c r="AI8" s="84"/>
      <c r="AJ8" s="84"/>
      <c r="AK8" s="85" t="s">
        <v>96</v>
      </c>
      <c r="AL8" s="84"/>
      <c r="AM8" s="84"/>
      <c r="AN8" s="84"/>
      <c r="AO8" s="84" t="s">
        <v>72</v>
      </c>
      <c r="AP8" s="84"/>
      <c r="AQ8" s="84"/>
      <c r="AR8" s="84"/>
      <c r="AS8" s="84" t="s">
        <v>73</v>
      </c>
      <c r="AT8" s="84"/>
      <c r="AU8" s="84"/>
      <c r="AV8" s="84"/>
      <c r="AW8" s="84" t="s">
        <v>74</v>
      </c>
      <c r="AX8" s="84"/>
      <c r="AY8" s="84"/>
      <c r="AZ8" s="84"/>
      <c r="BA8" s="90"/>
      <c r="BB8" s="104"/>
      <c r="BC8" s="104"/>
    </row>
    <row r="9" spans="1:56" ht="63" customHeight="1">
      <c r="A9" s="88"/>
      <c r="B9" s="88"/>
      <c r="C9" s="37" t="s">
        <v>61</v>
      </c>
      <c r="D9" s="44" t="s">
        <v>118</v>
      </c>
      <c r="E9" s="38" t="s">
        <v>1</v>
      </c>
      <c r="F9" s="38" t="s">
        <v>78</v>
      </c>
      <c r="G9" s="38" t="s">
        <v>79</v>
      </c>
      <c r="H9" s="38" t="s">
        <v>54</v>
      </c>
      <c r="I9" s="38" t="s">
        <v>1</v>
      </c>
      <c r="J9" s="38" t="s">
        <v>78</v>
      </c>
      <c r="K9" s="38" t="s">
        <v>79</v>
      </c>
      <c r="L9" s="38" t="s">
        <v>54</v>
      </c>
      <c r="M9" s="38" t="s">
        <v>1</v>
      </c>
      <c r="N9" s="38" t="s">
        <v>78</v>
      </c>
      <c r="O9" s="38" t="s">
        <v>79</v>
      </c>
      <c r="P9" s="38" t="s">
        <v>54</v>
      </c>
      <c r="Q9" s="38" t="s">
        <v>1</v>
      </c>
      <c r="R9" s="38" t="s">
        <v>78</v>
      </c>
      <c r="S9" s="38" t="s">
        <v>79</v>
      </c>
      <c r="T9" s="38" t="s">
        <v>54</v>
      </c>
      <c r="U9" s="38" t="s">
        <v>1</v>
      </c>
      <c r="V9" s="38" t="s">
        <v>78</v>
      </c>
      <c r="W9" s="38" t="s">
        <v>79</v>
      </c>
      <c r="X9" s="38" t="s">
        <v>54</v>
      </c>
      <c r="Y9" s="38" t="s">
        <v>1</v>
      </c>
      <c r="Z9" s="38" t="s">
        <v>78</v>
      </c>
      <c r="AA9" s="38" t="s">
        <v>79</v>
      </c>
      <c r="AB9" s="38" t="s">
        <v>54</v>
      </c>
      <c r="AC9" s="38" t="s">
        <v>1</v>
      </c>
      <c r="AD9" s="38" t="s">
        <v>78</v>
      </c>
      <c r="AE9" s="38" t="s">
        <v>79</v>
      </c>
      <c r="AF9" s="38" t="s">
        <v>54</v>
      </c>
      <c r="AG9" s="38" t="s">
        <v>1</v>
      </c>
      <c r="AH9" s="38" t="s">
        <v>78</v>
      </c>
      <c r="AI9" s="38" t="s">
        <v>79</v>
      </c>
      <c r="AJ9" s="38" t="s">
        <v>54</v>
      </c>
      <c r="AK9" s="38" t="s">
        <v>1</v>
      </c>
      <c r="AL9" s="38" t="s">
        <v>78</v>
      </c>
      <c r="AM9" s="38" t="s">
        <v>79</v>
      </c>
      <c r="AN9" s="38" t="s">
        <v>54</v>
      </c>
      <c r="AO9" s="38" t="s">
        <v>1</v>
      </c>
      <c r="AP9" s="38" t="s">
        <v>78</v>
      </c>
      <c r="AQ9" s="38" t="s">
        <v>79</v>
      </c>
      <c r="AR9" s="38" t="s">
        <v>54</v>
      </c>
      <c r="AS9" s="38" t="s">
        <v>1</v>
      </c>
      <c r="AT9" s="38" t="s">
        <v>78</v>
      </c>
      <c r="AU9" s="38" t="s">
        <v>79</v>
      </c>
      <c r="AV9" s="38" t="s">
        <v>54</v>
      </c>
      <c r="AW9" s="38" t="s">
        <v>1</v>
      </c>
      <c r="AX9" s="38" t="s">
        <v>78</v>
      </c>
      <c r="AY9" s="38" t="s">
        <v>79</v>
      </c>
      <c r="AZ9" s="38" t="s">
        <v>54</v>
      </c>
      <c r="BA9" s="90"/>
      <c r="BB9" s="104"/>
      <c r="BC9" s="104"/>
    </row>
    <row r="10" spans="1:56" ht="64.5" customHeight="1">
      <c r="A10" s="88"/>
      <c r="B10" s="88"/>
      <c r="C10" s="37" t="s">
        <v>59</v>
      </c>
      <c r="D10" s="44" t="s">
        <v>119</v>
      </c>
      <c r="E10" s="60">
        <f>E6*100/10000</f>
        <v>0</v>
      </c>
      <c r="F10" s="60">
        <f>F6*150/10000</f>
        <v>0</v>
      </c>
      <c r="G10" s="60">
        <f>G6*200/10000</f>
        <v>0.34</v>
      </c>
      <c r="H10" s="60">
        <f>G10+F10+E10</f>
        <v>0.34</v>
      </c>
      <c r="I10" s="60">
        <f t="shared" ref="I10" si="0">I6*100/10000</f>
        <v>0</v>
      </c>
      <c r="J10" s="60">
        <f t="shared" ref="J10" si="1">J6*150/10000</f>
        <v>0</v>
      </c>
      <c r="K10" s="60">
        <f t="shared" ref="K10" si="2">K6*200/10000</f>
        <v>0.34</v>
      </c>
      <c r="L10" s="60">
        <f t="shared" ref="L10" si="3">K10+J10+I10</f>
        <v>0.34</v>
      </c>
      <c r="M10" s="60">
        <f t="shared" ref="M10" si="4">M6*100/10000</f>
        <v>0</v>
      </c>
      <c r="N10" s="60">
        <f t="shared" ref="N10" si="5">N6*150/10000</f>
        <v>0</v>
      </c>
      <c r="O10" s="60">
        <f t="shared" ref="O10" si="6">O6*200/10000</f>
        <v>0.34</v>
      </c>
      <c r="P10" s="60">
        <f t="shared" ref="P10" si="7">O10+N10+M10</f>
        <v>0.34</v>
      </c>
      <c r="Q10" s="60">
        <f t="shared" ref="Q10" si="8">Q6*100/10000</f>
        <v>0</v>
      </c>
      <c r="R10" s="60">
        <f t="shared" ref="R10" si="9">R6*150/10000</f>
        <v>0</v>
      </c>
      <c r="S10" s="60">
        <f t="shared" ref="S10" si="10">S6*200/10000</f>
        <v>0.34</v>
      </c>
      <c r="T10" s="60">
        <f t="shared" ref="T10" si="11">S10+R10+Q10</f>
        <v>0.34</v>
      </c>
      <c r="U10" s="60">
        <f t="shared" ref="U10" si="12">U6*100/10000</f>
        <v>0</v>
      </c>
      <c r="V10" s="60">
        <f t="shared" ref="V10" si="13">V6*150/10000</f>
        <v>0</v>
      </c>
      <c r="W10" s="60">
        <f t="shared" ref="W10" si="14">W6*200/10000</f>
        <v>0.34</v>
      </c>
      <c r="X10" s="60">
        <f t="shared" ref="X10" si="15">W10+V10+U10</f>
        <v>0.34</v>
      </c>
      <c r="Y10" s="60">
        <f t="shared" ref="Y10" si="16">Y6*100/10000</f>
        <v>0</v>
      </c>
      <c r="Z10" s="60">
        <f t="shared" ref="Z10" si="17">Z6*150/10000</f>
        <v>0</v>
      </c>
      <c r="AA10" s="60">
        <f t="shared" ref="AA10" si="18">AA6*200/10000</f>
        <v>0.34</v>
      </c>
      <c r="AB10" s="60">
        <f t="shared" ref="AB10" si="19">AA10+Z10+Y10</f>
        <v>0.34</v>
      </c>
      <c r="AC10" s="60">
        <f t="shared" ref="AC10" si="20">AC6*100/10000</f>
        <v>0</v>
      </c>
      <c r="AD10" s="60">
        <f t="shared" ref="AD10" si="21">AD6*150/10000</f>
        <v>0</v>
      </c>
      <c r="AE10" s="60">
        <f t="shared" ref="AE10" si="22">AE6*200/10000</f>
        <v>0.34</v>
      </c>
      <c r="AF10" s="60">
        <f t="shared" ref="AF10" si="23">AE10+AD10+AC10</f>
        <v>0.34</v>
      </c>
      <c r="AG10" s="60">
        <f t="shared" ref="AG10" si="24">AG6*100/10000</f>
        <v>0</v>
      </c>
      <c r="AH10" s="60">
        <f t="shared" ref="AH10" si="25">AH6*150/10000</f>
        <v>0</v>
      </c>
      <c r="AI10" s="60">
        <f t="shared" ref="AI10" si="26">AI6*200/10000</f>
        <v>0.34</v>
      </c>
      <c r="AJ10" s="60">
        <f t="shared" ref="AJ10" si="27">AI10+AH10+AG10</f>
        <v>0.34</v>
      </c>
      <c r="AK10" s="60">
        <f t="shared" ref="AK10" si="28">AK6*100/10000</f>
        <v>0</v>
      </c>
      <c r="AL10" s="60">
        <f t="shared" ref="AL10" si="29">AL6*150/10000</f>
        <v>0</v>
      </c>
      <c r="AM10" s="60">
        <f t="shared" ref="AM10" si="30">AM6*200/10000</f>
        <v>0.34</v>
      </c>
      <c r="AN10" s="60">
        <f t="shared" ref="AN10" si="31">AM10+AL10+AK10</f>
        <v>0.34</v>
      </c>
      <c r="AO10" s="60">
        <f t="shared" ref="AO10" si="32">AO6*100/10000</f>
        <v>0</v>
      </c>
      <c r="AP10" s="60">
        <f t="shared" ref="AP10" si="33">AP6*150/10000</f>
        <v>0</v>
      </c>
      <c r="AQ10" s="60">
        <f t="shared" ref="AQ10" si="34">AQ6*200/10000</f>
        <v>0.34</v>
      </c>
      <c r="AR10" s="60">
        <f t="shared" ref="AR10" si="35">AQ10+AP10+AO10</f>
        <v>0.34</v>
      </c>
      <c r="AS10" s="60">
        <f t="shared" ref="AS10" si="36">AS6*100/10000</f>
        <v>0</v>
      </c>
      <c r="AT10" s="60">
        <f t="shared" ref="AT10" si="37">AT6*150/10000</f>
        <v>0</v>
      </c>
      <c r="AU10" s="60">
        <f t="shared" ref="AU10" si="38">AU6*200/10000</f>
        <v>0.34</v>
      </c>
      <c r="AV10" s="60">
        <f t="shared" ref="AV10" si="39">AU10+AT10+AS10</f>
        <v>0.34</v>
      </c>
      <c r="AW10" s="60">
        <f t="shared" ref="AW10" si="40">AW6*100/10000</f>
        <v>0</v>
      </c>
      <c r="AX10" s="60">
        <f t="shared" ref="AX10" si="41">AX6*150/10000</f>
        <v>0</v>
      </c>
      <c r="AY10" s="60">
        <f t="shared" ref="AY10" si="42">AY6*200/10000</f>
        <v>0.34</v>
      </c>
      <c r="AZ10" s="60">
        <f t="shared" ref="AZ10" si="43">AY10+AX10+AW10</f>
        <v>0.34</v>
      </c>
      <c r="BA10" s="91"/>
      <c r="BB10" s="104"/>
      <c r="BC10" s="104"/>
    </row>
    <row r="11" spans="1:56" ht="90.6" customHeight="1"/>
  </sheetData>
  <mergeCells count="83"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G8:AJ8"/>
    <mergeCell ref="AK8:AN8"/>
    <mergeCell ref="AO8:AR8"/>
    <mergeCell ref="AS8:AV8"/>
    <mergeCell ref="AW8:AZ8"/>
  </mergeCells>
  <phoneticPr fontId="23" type="noConversion"/>
  <pageMargins left="0.7" right="0.7" top="0.75" bottom="0.75" header="0.3" footer="0.3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V11"/>
  <sheetViews>
    <sheetView topLeftCell="AD4" workbookViewId="0">
      <selection activeCell="AZ6" sqref="AZ6:AZ7"/>
    </sheetView>
  </sheetViews>
  <sheetFormatPr defaultRowHeight="13.5"/>
  <cols>
    <col min="1" max="1" width="2.875" style="17" customWidth="1"/>
    <col min="2" max="2" width="4.625" style="17" customWidth="1"/>
    <col min="3" max="3" width="4.5" style="17" customWidth="1"/>
    <col min="4" max="4" width="7.375" style="46" customWidth="1"/>
    <col min="5" max="52" width="5.625" style="17" customWidth="1"/>
    <col min="53" max="53" width="5.125" style="17" customWidth="1"/>
    <col min="54" max="54" width="7.875" style="57" customWidth="1"/>
    <col min="55" max="55" width="8" style="57" customWidth="1"/>
    <col min="56" max="57" width="15.625" style="17" customWidth="1"/>
    <col min="58" max="256" width="8.875" style="17" customWidth="1"/>
  </cols>
  <sheetData>
    <row r="1" spans="1:56" ht="18.75">
      <c r="A1" s="74" t="s">
        <v>77</v>
      </c>
      <c r="B1" s="74"/>
    </row>
    <row r="2" spans="1:56" ht="64.900000000000006" customHeight="1">
      <c r="A2" s="98" t="s">
        <v>86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</row>
    <row r="3" spans="1:56" ht="37.15" customHeight="1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99" t="s">
        <v>57</v>
      </c>
      <c r="AE3" s="99"/>
      <c r="AF3" s="99"/>
      <c r="AG3" s="99"/>
      <c r="AH3" s="99"/>
      <c r="AI3" s="99"/>
      <c r="AJ3" s="99"/>
      <c r="AK3" s="99"/>
      <c r="AL3" s="99"/>
      <c r="AM3" s="19"/>
      <c r="AN3" s="36"/>
      <c r="AO3" s="36"/>
      <c r="AP3" s="36"/>
      <c r="AQ3" s="36"/>
      <c r="AR3" s="99" t="s">
        <v>58</v>
      </c>
      <c r="AS3" s="99"/>
      <c r="AT3" s="99"/>
      <c r="AU3" s="99"/>
      <c r="AV3" s="99"/>
      <c r="AW3" s="99"/>
      <c r="AX3" s="99"/>
      <c r="AY3" s="99"/>
      <c r="AZ3" s="18"/>
      <c r="BA3" s="18"/>
      <c r="BB3" s="58"/>
      <c r="BC3" s="58"/>
      <c r="BD3" s="20"/>
    </row>
    <row r="4" spans="1:56" ht="63.75" customHeight="1">
      <c r="A4" s="21" t="s">
        <v>8</v>
      </c>
      <c r="B4" s="37" t="s">
        <v>9</v>
      </c>
      <c r="C4" s="37" t="s">
        <v>0</v>
      </c>
      <c r="D4" s="69" t="s">
        <v>148</v>
      </c>
      <c r="E4" s="84" t="s">
        <v>62</v>
      </c>
      <c r="F4" s="84"/>
      <c r="G4" s="84"/>
      <c r="H4" s="84"/>
      <c r="I4" s="84" t="s">
        <v>45</v>
      </c>
      <c r="J4" s="84"/>
      <c r="K4" s="84"/>
      <c r="L4" s="84"/>
      <c r="M4" s="84" t="s">
        <v>46</v>
      </c>
      <c r="N4" s="84"/>
      <c r="O4" s="84"/>
      <c r="P4" s="84"/>
      <c r="Q4" s="84" t="s">
        <v>47</v>
      </c>
      <c r="R4" s="84"/>
      <c r="S4" s="84"/>
      <c r="T4" s="84"/>
      <c r="U4" s="84" t="s">
        <v>48</v>
      </c>
      <c r="V4" s="84"/>
      <c r="W4" s="84"/>
      <c r="X4" s="84"/>
      <c r="Y4" s="84" t="s">
        <v>49</v>
      </c>
      <c r="Z4" s="84"/>
      <c r="AA4" s="84"/>
      <c r="AB4" s="84"/>
      <c r="AC4" s="84" t="s">
        <v>50</v>
      </c>
      <c r="AD4" s="84"/>
      <c r="AE4" s="84"/>
      <c r="AF4" s="84"/>
      <c r="AG4" s="100" t="s">
        <v>56</v>
      </c>
      <c r="AH4" s="100"/>
      <c r="AI4" s="100"/>
      <c r="AJ4" s="100"/>
      <c r="AK4" s="84" t="s">
        <v>55</v>
      </c>
      <c r="AL4" s="84"/>
      <c r="AM4" s="84"/>
      <c r="AN4" s="84"/>
      <c r="AO4" s="84" t="s">
        <v>51</v>
      </c>
      <c r="AP4" s="84"/>
      <c r="AQ4" s="84"/>
      <c r="AR4" s="84"/>
      <c r="AS4" s="84" t="s">
        <v>52</v>
      </c>
      <c r="AT4" s="84"/>
      <c r="AU4" s="84"/>
      <c r="AV4" s="84"/>
      <c r="AW4" s="84" t="s">
        <v>53</v>
      </c>
      <c r="AX4" s="84"/>
      <c r="AY4" s="84"/>
      <c r="AZ4" s="84"/>
      <c r="BA4" s="38" t="s">
        <v>64</v>
      </c>
      <c r="BB4" s="59" t="s">
        <v>38</v>
      </c>
      <c r="BC4" s="59" t="s">
        <v>39</v>
      </c>
    </row>
    <row r="5" spans="1:56" ht="64.5" customHeight="1">
      <c r="A5" s="88"/>
      <c r="B5" s="88"/>
      <c r="C5" s="37" t="s">
        <v>11</v>
      </c>
      <c r="D5" s="47" t="s">
        <v>120</v>
      </c>
      <c r="E5" s="38" t="s">
        <v>1</v>
      </c>
      <c r="F5" s="38" t="s">
        <v>78</v>
      </c>
      <c r="G5" s="38" t="s">
        <v>79</v>
      </c>
      <c r="H5" s="38" t="s">
        <v>54</v>
      </c>
      <c r="I5" s="38" t="s">
        <v>1</v>
      </c>
      <c r="J5" s="38" t="s">
        <v>78</v>
      </c>
      <c r="K5" s="38" t="s">
        <v>79</v>
      </c>
      <c r="L5" s="38" t="s">
        <v>54</v>
      </c>
      <c r="M5" s="38" t="s">
        <v>1</v>
      </c>
      <c r="N5" s="38" t="s">
        <v>78</v>
      </c>
      <c r="O5" s="38" t="s">
        <v>79</v>
      </c>
      <c r="P5" s="38" t="s">
        <v>54</v>
      </c>
      <c r="Q5" s="38" t="s">
        <v>1</v>
      </c>
      <c r="R5" s="38" t="s">
        <v>78</v>
      </c>
      <c r="S5" s="38" t="s">
        <v>79</v>
      </c>
      <c r="T5" s="38" t="s">
        <v>54</v>
      </c>
      <c r="U5" s="38" t="s">
        <v>1</v>
      </c>
      <c r="V5" s="38" t="s">
        <v>78</v>
      </c>
      <c r="W5" s="38" t="s">
        <v>79</v>
      </c>
      <c r="X5" s="38" t="s">
        <v>54</v>
      </c>
      <c r="Y5" s="38" t="s">
        <v>1</v>
      </c>
      <c r="Z5" s="38" t="s">
        <v>78</v>
      </c>
      <c r="AA5" s="38" t="s">
        <v>79</v>
      </c>
      <c r="AB5" s="38" t="s">
        <v>54</v>
      </c>
      <c r="AC5" s="38" t="s">
        <v>1</v>
      </c>
      <c r="AD5" s="38" t="s">
        <v>78</v>
      </c>
      <c r="AE5" s="38" t="s">
        <v>79</v>
      </c>
      <c r="AF5" s="38" t="s">
        <v>54</v>
      </c>
      <c r="AG5" s="38" t="s">
        <v>1</v>
      </c>
      <c r="AH5" s="38" t="s">
        <v>78</v>
      </c>
      <c r="AI5" s="38" t="s">
        <v>79</v>
      </c>
      <c r="AJ5" s="38" t="s">
        <v>54</v>
      </c>
      <c r="AK5" s="38" t="s">
        <v>1</v>
      </c>
      <c r="AL5" s="38" t="s">
        <v>78</v>
      </c>
      <c r="AM5" s="38" t="s">
        <v>79</v>
      </c>
      <c r="AN5" s="38" t="s">
        <v>54</v>
      </c>
      <c r="AO5" s="38" t="s">
        <v>1</v>
      </c>
      <c r="AP5" s="38" t="s">
        <v>78</v>
      </c>
      <c r="AQ5" s="38" t="s">
        <v>79</v>
      </c>
      <c r="AR5" s="38" t="s">
        <v>54</v>
      </c>
      <c r="AS5" s="38" t="s">
        <v>1</v>
      </c>
      <c r="AT5" s="38" t="s">
        <v>78</v>
      </c>
      <c r="AU5" s="38" t="s">
        <v>79</v>
      </c>
      <c r="AV5" s="38" t="s">
        <v>54</v>
      </c>
      <c r="AW5" s="38" t="s">
        <v>1</v>
      </c>
      <c r="AX5" s="38" t="s">
        <v>78</v>
      </c>
      <c r="AY5" s="38" t="s">
        <v>79</v>
      </c>
      <c r="AZ5" s="38" t="s">
        <v>54</v>
      </c>
      <c r="BA5" s="89">
        <f>AZ6+AV6+AR6+AN6+AJ6+AF6+AB6+X6+T6+P6+L6+H6</f>
        <v>249</v>
      </c>
      <c r="BB5" s="103">
        <f>AZ10+AV10+AR10+AN10+AJ10+AF10+AB10+X10+T10+P10+L10+H10</f>
        <v>4.9800000000000004</v>
      </c>
      <c r="BC5" s="104">
        <f>BB5/2</f>
        <v>2.4900000000000002</v>
      </c>
    </row>
    <row r="6" spans="1:56" ht="36.75" customHeight="1">
      <c r="A6" s="88"/>
      <c r="B6" s="88"/>
      <c r="C6" s="94" t="s">
        <v>12</v>
      </c>
      <c r="D6" s="96" t="s">
        <v>122</v>
      </c>
      <c r="E6" s="86">
        <v>0</v>
      </c>
      <c r="F6" s="86">
        <v>0</v>
      </c>
      <c r="G6" s="86">
        <v>0</v>
      </c>
      <c r="H6" s="86">
        <v>0</v>
      </c>
      <c r="I6" s="86">
        <v>0</v>
      </c>
      <c r="J6" s="86">
        <v>0</v>
      </c>
      <c r="K6" s="86">
        <v>0</v>
      </c>
      <c r="L6" s="86">
        <v>0</v>
      </c>
      <c r="M6" s="86">
        <v>0</v>
      </c>
      <c r="N6" s="86">
        <v>0</v>
      </c>
      <c r="O6" s="86">
        <v>0</v>
      </c>
      <c r="P6" s="86">
        <v>0</v>
      </c>
      <c r="Q6" s="86">
        <v>0</v>
      </c>
      <c r="R6" s="86">
        <v>0</v>
      </c>
      <c r="S6" s="86">
        <v>0</v>
      </c>
      <c r="T6" s="86">
        <v>0</v>
      </c>
      <c r="U6" s="86">
        <v>0</v>
      </c>
      <c r="V6" s="86">
        <v>0</v>
      </c>
      <c r="W6" s="86">
        <v>0</v>
      </c>
      <c r="X6" s="86">
        <v>0</v>
      </c>
      <c r="Y6" s="86">
        <v>0</v>
      </c>
      <c r="Z6" s="86">
        <v>0</v>
      </c>
      <c r="AA6" s="86">
        <v>0</v>
      </c>
      <c r="AB6" s="86">
        <f t="shared" ref="AB6" si="0">Y6+Z6+AA6</f>
        <v>0</v>
      </c>
      <c r="AC6" s="86">
        <v>0</v>
      </c>
      <c r="AD6" s="86">
        <v>0</v>
      </c>
      <c r="AE6" s="86">
        <v>5</v>
      </c>
      <c r="AF6" s="86">
        <f t="shared" ref="AF6" si="1">AC6+AD6+AE6</f>
        <v>5</v>
      </c>
      <c r="AG6" s="86">
        <v>0</v>
      </c>
      <c r="AH6" s="86">
        <v>0</v>
      </c>
      <c r="AI6" s="86">
        <v>16</v>
      </c>
      <c r="AJ6" s="86">
        <f t="shared" ref="AJ6" si="2">AG6+AH6+AI6</f>
        <v>16</v>
      </c>
      <c r="AK6" s="86">
        <v>0</v>
      </c>
      <c r="AL6" s="86">
        <v>0</v>
      </c>
      <c r="AM6" s="86">
        <v>31</v>
      </c>
      <c r="AN6" s="86">
        <f t="shared" ref="AN6" si="3">AK6+AL6+AM6</f>
        <v>31</v>
      </c>
      <c r="AO6" s="86">
        <v>0</v>
      </c>
      <c r="AP6" s="86">
        <v>0</v>
      </c>
      <c r="AQ6" s="86">
        <v>52</v>
      </c>
      <c r="AR6" s="86">
        <f t="shared" ref="AR6" si="4">AO6+AP6+AQ6</f>
        <v>52</v>
      </c>
      <c r="AS6" s="86">
        <v>0</v>
      </c>
      <c r="AT6" s="86">
        <v>0</v>
      </c>
      <c r="AU6" s="86">
        <v>67</v>
      </c>
      <c r="AV6" s="86">
        <f t="shared" ref="AV6" si="5">AS6+AT6+AU6</f>
        <v>67</v>
      </c>
      <c r="AW6" s="86">
        <v>0</v>
      </c>
      <c r="AX6" s="86">
        <v>0</v>
      </c>
      <c r="AY6" s="86">
        <v>78</v>
      </c>
      <c r="AZ6" s="86">
        <f t="shared" ref="AZ6" si="6">AW6+AX6+AY6</f>
        <v>78</v>
      </c>
      <c r="BA6" s="90"/>
      <c r="BB6" s="104"/>
      <c r="BC6" s="104"/>
    </row>
    <row r="7" spans="1:56" ht="33" customHeight="1">
      <c r="A7" s="88"/>
      <c r="B7" s="88"/>
      <c r="C7" s="95"/>
      <c r="D7" s="9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90"/>
      <c r="BB7" s="104"/>
      <c r="BC7" s="104"/>
    </row>
    <row r="8" spans="1:56" ht="50.25" customHeight="1">
      <c r="A8" s="88"/>
      <c r="B8" s="88"/>
      <c r="C8" s="37" t="s">
        <v>60</v>
      </c>
      <c r="D8" s="48" t="s">
        <v>121</v>
      </c>
      <c r="E8" s="84" t="s">
        <v>63</v>
      </c>
      <c r="F8" s="84"/>
      <c r="G8" s="84"/>
      <c r="H8" s="84"/>
      <c r="I8" s="84" t="s">
        <v>65</v>
      </c>
      <c r="J8" s="84"/>
      <c r="K8" s="84"/>
      <c r="L8" s="84"/>
      <c r="M8" s="84" t="s">
        <v>66</v>
      </c>
      <c r="N8" s="84"/>
      <c r="O8" s="84"/>
      <c r="P8" s="84"/>
      <c r="Q8" s="84" t="s">
        <v>67</v>
      </c>
      <c r="R8" s="84"/>
      <c r="S8" s="84"/>
      <c r="T8" s="84"/>
      <c r="U8" s="84" t="s">
        <v>68</v>
      </c>
      <c r="V8" s="84"/>
      <c r="W8" s="84"/>
      <c r="X8" s="84"/>
      <c r="Y8" s="84" t="s">
        <v>69</v>
      </c>
      <c r="Z8" s="84"/>
      <c r="AA8" s="84"/>
      <c r="AB8" s="84"/>
      <c r="AC8" s="84" t="s">
        <v>70</v>
      </c>
      <c r="AD8" s="84"/>
      <c r="AE8" s="84"/>
      <c r="AF8" s="84"/>
      <c r="AG8" s="84" t="s">
        <v>71</v>
      </c>
      <c r="AH8" s="84"/>
      <c r="AI8" s="84"/>
      <c r="AJ8" s="84"/>
      <c r="AK8" s="85" t="s">
        <v>96</v>
      </c>
      <c r="AL8" s="84"/>
      <c r="AM8" s="84"/>
      <c r="AN8" s="84"/>
      <c r="AO8" s="84" t="s">
        <v>72</v>
      </c>
      <c r="AP8" s="84"/>
      <c r="AQ8" s="84"/>
      <c r="AR8" s="84"/>
      <c r="AS8" s="84" t="s">
        <v>73</v>
      </c>
      <c r="AT8" s="84"/>
      <c r="AU8" s="84"/>
      <c r="AV8" s="84"/>
      <c r="AW8" s="84" t="s">
        <v>74</v>
      </c>
      <c r="AX8" s="84"/>
      <c r="AY8" s="84"/>
      <c r="AZ8" s="84"/>
      <c r="BA8" s="90"/>
      <c r="BB8" s="104"/>
      <c r="BC8" s="104"/>
    </row>
    <row r="9" spans="1:56" ht="63" customHeight="1">
      <c r="A9" s="88"/>
      <c r="B9" s="88"/>
      <c r="C9" s="37" t="s">
        <v>61</v>
      </c>
      <c r="D9" s="47">
        <v>1714.87</v>
      </c>
      <c r="E9" s="38" t="s">
        <v>1</v>
      </c>
      <c r="F9" s="38" t="s">
        <v>78</v>
      </c>
      <c r="G9" s="38" t="s">
        <v>79</v>
      </c>
      <c r="H9" s="38" t="s">
        <v>54</v>
      </c>
      <c r="I9" s="38" t="s">
        <v>1</v>
      </c>
      <c r="J9" s="38" t="s">
        <v>78</v>
      </c>
      <c r="K9" s="38" t="s">
        <v>79</v>
      </c>
      <c r="L9" s="38" t="s">
        <v>54</v>
      </c>
      <c r="M9" s="38" t="s">
        <v>1</v>
      </c>
      <c r="N9" s="38" t="s">
        <v>78</v>
      </c>
      <c r="O9" s="38" t="s">
        <v>79</v>
      </c>
      <c r="P9" s="38" t="s">
        <v>54</v>
      </c>
      <c r="Q9" s="38" t="s">
        <v>1</v>
      </c>
      <c r="R9" s="38" t="s">
        <v>78</v>
      </c>
      <c r="S9" s="38" t="s">
        <v>79</v>
      </c>
      <c r="T9" s="38" t="s">
        <v>54</v>
      </c>
      <c r="U9" s="38" t="s">
        <v>1</v>
      </c>
      <c r="V9" s="38" t="s">
        <v>78</v>
      </c>
      <c r="W9" s="38" t="s">
        <v>79</v>
      </c>
      <c r="X9" s="38" t="s">
        <v>54</v>
      </c>
      <c r="Y9" s="38" t="s">
        <v>1</v>
      </c>
      <c r="Z9" s="38" t="s">
        <v>78</v>
      </c>
      <c r="AA9" s="38" t="s">
        <v>79</v>
      </c>
      <c r="AB9" s="38" t="s">
        <v>54</v>
      </c>
      <c r="AC9" s="38" t="s">
        <v>1</v>
      </c>
      <c r="AD9" s="38" t="s">
        <v>78</v>
      </c>
      <c r="AE9" s="38" t="s">
        <v>79</v>
      </c>
      <c r="AF9" s="38" t="s">
        <v>54</v>
      </c>
      <c r="AG9" s="38" t="s">
        <v>1</v>
      </c>
      <c r="AH9" s="38" t="s">
        <v>78</v>
      </c>
      <c r="AI9" s="38" t="s">
        <v>79</v>
      </c>
      <c r="AJ9" s="38" t="s">
        <v>54</v>
      </c>
      <c r="AK9" s="38" t="s">
        <v>1</v>
      </c>
      <c r="AL9" s="38" t="s">
        <v>78</v>
      </c>
      <c r="AM9" s="38" t="s">
        <v>79</v>
      </c>
      <c r="AN9" s="38" t="s">
        <v>54</v>
      </c>
      <c r="AO9" s="38" t="s">
        <v>1</v>
      </c>
      <c r="AP9" s="38" t="s">
        <v>78</v>
      </c>
      <c r="AQ9" s="38" t="s">
        <v>79</v>
      </c>
      <c r="AR9" s="38" t="s">
        <v>54</v>
      </c>
      <c r="AS9" s="38" t="s">
        <v>1</v>
      </c>
      <c r="AT9" s="38" t="s">
        <v>78</v>
      </c>
      <c r="AU9" s="38" t="s">
        <v>79</v>
      </c>
      <c r="AV9" s="38" t="s">
        <v>54</v>
      </c>
      <c r="AW9" s="38" t="s">
        <v>1</v>
      </c>
      <c r="AX9" s="38" t="s">
        <v>78</v>
      </c>
      <c r="AY9" s="38" t="s">
        <v>79</v>
      </c>
      <c r="AZ9" s="38" t="s">
        <v>54</v>
      </c>
      <c r="BA9" s="90"/>
      <c r="BB9" s="104"/>
      <c r="BC9" s="104"/>
    </row>
    <row r="10" spans="1:56" ht="64.5" customHeight="1">
      <c r="A10" s="88"/>
      <c r="B10" s="88"/>
      <c r="C10" s="37" t="s">
        <v>59</v>
      </c>
      <c r="D10" s="44" t="s">
        <v>128</v>
      </c>
      <c r="E10" s="56">
        <f>E6*100/10000</f>
        <v>0</v>
      </c>
      <c r="F10" s="56">
        <f>F6*150/10000</f>
        <v>0</v>
      </c>
      <c r="G10" s="56">
        <f>G6*200/10000</f>
        <v>0</v>
      </c>
      <c r="H10" s="56">
        <f>G10+F10+E10</f>
        <v>0</v>
      </c>
      <c r="I10" s="56">
        <f t="shared" ref="I10" si="7">I6*100/10000</f>
        <v>0</v>
      </c>
      <c r="J10" s="56">
        <f t="shared" ref="J10" si="8">J6*150/10000</f>
        <v>0</v>
      </c>
      <c r="K10" s="56">
        <f t="shared" ref="K10" si="9">K6*200/10000</f>
        <v>0</v>
      </c>
      <c r="L10" s="56">
        <f t="shared" ref="L10" si="10">K10+J10+I10</f>
        <v>0</v>
      </c>
      <c r="M10" s="56">
        <f t="shared" ref="M10" si="11">M6*100/10000</f>
        <v>0</v>
      </c>
      <c r="N10" s="56">
        <f t="shared" ref="N10" si="12">N6*150/10000</f>
        <v>0</v>
      </c>
      <c r="O10" s="56">
        <f t="shared" ref="O10" si="13">O6*200/10000</f>
        <v>0</v>
      </c>
      <c r="P10" s="56">
        <f t="shared" ref="P10" si="14">O10+N10+M10</f>
        <v>0</v>
      </c>
      <c r="Q10" s="56">
        <f t="shared" ref="Q10" si="15">Q6*100/10000</f>
        <v>0</v>
      </c>
      <c r="R10" s="56">
        <f t="shared" ref="R10" si="16">R6*150/10000</f>
        <v>0</v>
      </c>
      <c r="S10" s="56">
        <f t="shared" ref="S10" si="17">S6*200/10000</f>
        <v>0</v>
      </c>
      <c r="T10" s="56">
        <f t="shared" ref="T10" si="18">S10+R10+Q10</f>
        <v>0</v>
      </c>
      <c r="U10" s="56">
        <f t="shared" ref="U10" si="19">U6*100/10000</f>
        <v>0</v>
      </c>
      <c r="V10" s="56">
        <f t="shared" ref="V10" si="20">V6*150/10000</f>
        <v>0</v>
      </c>
      <c r="W10" s="56">
        <f t="shared" ref="W10" si="21">W6*200/10000</f>
        <v>0</v>
      </c>
      <c r="X10" s="56">
        <f t="shared" ref="X10" si="22">W10+V10+U10</f>
        <v>0</v>
      </c>
      <c r="Y10" s="56">
        <f t="shared" ref="Y10" si="23">Y6*100/10000</f>
        <v>0</v>
      </c>
      <c r="Z10" s="56">
        <f t="shared" ref="Z10" si="24">Z6*150/10000</f>
        <v>0</v>
      </c>
      <c r="AA10" s="56">
        <f t="shared" ref="AA10" si="25">AA6*200/10000</f>
        <v>0</v>
      </c>
      <c r="AB10" s="56">
        <f t="shared" ref="AB10" si="26">AA10+Z10+Y10</f>
        <v>0</v>
      </c>
      <c r="AC10" s="56">
        <f t="shared" ref="AC10" si="27">AC6*100/10000</f>
        <v>0</v>
      </c>
      <c r="AD10" s="56">
        <f t="shared" ref="AD10" si="28">AD6*150/10000</f>
        <v>0</v>
      </c>
      <c r="AE10" s="56">
        <f t="shared" ref="AE10" si="29">AE6*200/10000</f>
        <v>0.1</v>
      </c>
      <c r="AF10" s="56">
        <f t="shared" ref="AF10" si="30">AE10+AD10+AC10</f>
        <v>0.1</v>
      </c>
      <c r="AG10" s="56">
        <f t="shared" ref="AG10" si="31">AG6*100/10000</f>
        <v>0</v>
      </c>
      <c r="AH10" s="56">
        <f t="shared" ref="AH10" si="32">AH6*150/10000</f>
        <v>0</v>
      </c>
      <c r="AI10" s="56">
        <f t="shared" ref="AI10" si="33">AI6*200/10000</f>
        <v>0.32</v>
      </c>
      <c r="AJ10" s="56">
        <f t="shared" ref="AJ10" si="34">AI10+AH10+AG10</f>
        <v>0.32</v>
      </c>
      <c r="AK10" s="56">
        <f t="shared" ref="AK10" si="35">AK6*100/10000</f>
        <v>0</v>
      </c>
      <c r="AL10" s="56">
        <f t="shared" ref="AL10" si="36">AL6*150/10000</f>
        <v>0</v>
      </c>
      <c r="AM10" s="56">
        <f t="shared" ref="AM10" si="37">AM6*200/10000</f>
        <v>0.62</v>
      </c>
      <c r="AN10" s="56">
        <f t="shared" ref="AN10" si="38">AM10+AL10+AK10</f>
        <v>0.62</v>
      </c>
      <c r="AO10" s="56">
        <f t="shared" ref="AO10" si="39">AO6*100/10000</f>
        <v>0</v>
      </c>
      <c r="AP10" s="56">
        <f t="shared" ref="AP10" si="40">AP6*150/10000</f>
        <v>0</v>
      </c>
      <c r="AQ10" s="56">
        <f t="shared" ref="AQ10" si="41">AQ6*200/10000</f>
        <v>1.04</v>
      </c>
      <c r="AR10" s="56">
        <f t="shared" ref="AR10" si="42">AQ10+AP10+AO10</f>
        <v>1.04</v>
      </c>
      <c r="AS10" s="56">
        <f t="shared" ref="AS10" si="43">AS6*100/10000</f>
        <v>0</v>
      </c>
      <c r="AT10" s="56">
        <f t="shared" ref="AT10" si="44">AT6*150/10000</f>
        <v>0</v>
      </c>
      <c r="AU10" s="56">
        <f t="shared" ref="AU10" si="45">AU6*200/10000</f>
        <v>1.34</v>
      </c>
      <c r="AV10" s="56">
        <f t="shared" ref="AV10" si="46">AU10+AT10+AS10</f>
        <v>1.34</v>
      </c>
      <c r="AW10" s="56">
        <f t="shared" ref="AW10" si="47">AW6*100/10000</f>
        <v>0</v>
      </c>
      <c r="AX10" s="56">
        <f t="shared" ref="AX10" si="48">AX6*150/10000</f>
        <v>0</v>
      </c>
      <c r="AY10" s="56">
        <f t="shared" ref="AY10" si="49">AY6*200/10000</f>
        <v>1.56</v>
      </c>
      <c r="AZ10" s="56">
        <f t="shared" ref="AZ10" si="50">AY10+AX10+AW10</f>
        <v>1.56</v>
      </c>
      <c r="BA10" s="91"/>
      <c r="BB10" s="104"/>
      <c r="BC10" s="104"/>
    </row>
    <row r="11" spans="1:56" ht="90.6" customHeight="1"/>
  </sheetData>
  <mergeCells count="83"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G8:AJ8"/>
    <mergeCell ref="AK8:AN8"/>
    <mergeCell ref="AO8:AR8"/>
    <mergeCell ref="AS8:AV8"/>
    <mergeCell ref="AW8:AZ8"/>
  </mergeCells>
  <phoneticPr fontId="23" type="noConversion"/>
  <pageMargins left="0.7" right="0.7" top="0.75" bottom="0.75" header="0.3" footer="0.3"/>
  <pageSetup paperSize="9" scale="4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11"/>
  <sheetViews>
    <sheetView topLeftCell="AA4" workbookViewId="0">
      <selection activeCell="BA5" sqref="BA5:BA10"/>
    </sheetView>
  </sheetViews>
  <sheetFormatPr defaultRowHeight="13.5"/>
  <cols>
    <col min="1" max="1" width="2.875" style="17" customWidth="1"/>
    <col min="2" max="2" width="4.625" style="17" customWidth="1"/>
    <col min="3" max="3" width="4.5" style="17" customWidth="1"/>
    <col min="4" max="4" width="7.375" style="46" customWidth="1"/>
    <col min="5" max="52" width="5.625" style="17" customWidth="1"/>
    <col min="53" max="53" width="4.125" style="17" customWidth="1"/>
    <col min="54" max="55" width="8.875" style="61" customWidth="1"/>
    <col min="56" max="57" width="15.625" style="17" customWidth="1"/>
    <col min="58" max="256" width="8.875" style="17" customWidth="1"/>
  </cols>
  <sheetData>
    <row r="1" spans="1:56" ht="18.75">
      <c r="A1" s="74" t="s">
        <v>77</v>
      </c>
      <c r="B1" s="74"/>
    </row>
    <row r="2" spans="1:56" ht="64.900000000000006" customHeight="1">
      <c r="A2" s="98" t="s">
        <v>86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</row>
    <row r="3" spans="1:56" ht="37.15" customHeight="1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99" t="s">
        <v>57</v>
      </c>
      <c r="AE3" s="99"/>
      <c r="AF3" s="99"/>
      <c r="AG3" s="99"/>
      <c r="AH3" s="99"/>
      <c r="AI3" s="99"/>
      <c r="AJ3" s="99"/>
      <c r="AK3" s="99"/>
      <c r="AL3" s="99"/>
      <c r="AM3" s="19"/>
      <c r="AN3" s="36"/>
      <c r="AO3" s="36"/>
      <c r="AP3" s="36"/>
      <c r="AQ3" s="36"/>
      <c r="AR3" s="99" t="s">
        <v>58</v>
      </c>
      <c r="AS3" s="99"/>
      <c r="AT3" s="99"/>
      <c r="AU3" s="99"/>
      <c r="AV3" s="99"/>
      <c r="AW3" s="99"/>
      <c r="AX3" s="99"/>
      <c r="AY3" s="99"/>
      <c r="AZ3" s="18"/>
      <c r="BA3" s="18"/>
      <c r="BB3" s="62"/>
      <c r="BC3" s="62"/>
      <c r="BD3" s="20"/>
    </row>
    <row r="4" spans="1:56" ht="63.75" customHeight="1">
      <c r="A4" s="21" t="s">
        <v>8</v>
      </c>
      <c r="B4" s="37" t="s">
        <v>9</v>
      </c>
      <c r="C4" s="37" t="s">
        <v>0</v>
      </c>
      <c r="D4" s="70" t="s">
        <v>149</v>
      </c>
      <c r="E4" s="84" t="s">
        <v>62</v>
      </c>
      <c r="F4" s="84"/>
      <c r="G4" s="84"/>
      <c r="H4" s="84"/>
      <c r="I4" s="84" t="s">
        <v>45</v>
      </c>
      <c r="J4" s="84"/>
      <c r="K4" s="84"/>
      <c r="L4" s="84"/>
      <c r="M4" s="84" t="s">
        <v>46</v>
      </c>
      <c r="N4" s="84"/>
      <c r="O4" s="84"/>
      <c r="P4" s="84"/>
      <c r="Q4" s="84" t="s">
        <v>47</v>
      </c>
      <c r="R4" s="84"/>
      <c r="S4" s="84"/>
      <c r="T4" s="84"/>
      <c r="U4" s="84" t="s">
        <v>48</v>
      </c>
      <c r="V4" s="84"/>
      <c r="W4" s="84"/>
      <c r="X4" s="84"/>
      <c r="Y4" s="84" t="s">
        <v>49</v>
      </c>
      <c r="Z4" s="84"/>
      <c r="AA4" s="84"/>
      <c r="AB4" s="84"/>
      <c r="AC4" s="84" t="s">
        <v>50</v>
      </c>
      <c r="AD4" s="84"/>
      <c r="AE4" s="84"/>
      <c r="AF4" s="84"/>
      <c r="AG4" s="100" t="s">
        <v>56</v>
      </c>
      <c r="AH4" s="100"/>
      <c r="AI4" s="100"/>
      <c r="AJ4" s="100"/>
      <c r="AK4" s="84" t="s">
        <v>55</v>
      </c>
      <c r="AL4" s="84"/>
      <c r="AM4" s="84"/>
      <c r="AN4" s="84"/>
      <c r="AO4" s="84" t="s">
        <v>51</v>
      </c>
      <c r="AP4" s="84"/>
      <c r="AQ4" s="84"/>
      <c r="AR4" s="84"/>
      <c r="AS4" s="84" t="s">
        <v>52</v>
      </c>
      <c r="AT4" s="84"/>
      <c r="AU4" s="84"/>
      <c r="AV4" s="84"/>
      <c r="AW4" s="84" t="s">
        <v>53</v>
      </c>
      <c r="AX4" s="84"/>
      <c r="AY4" s="84"/>
      <c r="AZ4" s="84"/>
      <c r="BA4" s="38" t="s">
        <v>64</v>
      </c>
      <c r="BB4" s="63" t="s">
        <v>38</v>
      </c>
      <c r="BC4" s="63" t="s">
        <v>39</v>
      </c>
    </row>
    <row r="5" spans="1:56" ht="64.5" customHeight="1">
      <c r="A5" s="88"/>
      <c r="B5" s="88"/>
      <c r="C5" s="37" t="s">
        <v>11</v>
      </c>
      <c r="D5" s="52" t="s">
        <v>123</v>
      </c>
      <c r="E5" s="38" t="s">
        <v>1</v>
      </c>
      <c r="F5" s="38" t="s">
        <v>78</v>
      </c>
      <c r="G5" s="38" t="s">
        <v>79</v>
      </c>
      <c r="H5" s="38" t="s">
        <v>54</v>
      </c>
      <c r="I5" s="38" t="s">
        <v>1</v>
      </c>
      <c r="J5" s="38" t="s">
        <v>78</v>
      </c>
      <c r="K5" s="38" t="s">
        <v>79</v>
      </c>
      <c r="L5" s="38" t="s">
        <v>54</v>
      </c>
      <c r="M5" s="38" t="s">
        <v>1</v>
      </c>
      <c r="N5" s="38" t="s">
        <v>78</v>
      </c>
      <c r="O5" s="38" t="s">
        <v>79</v>
      </c>
      <c r="P5" s="38" t="s">
        <v>54</v>
      </c>
      <c r="Q5" s="38" t="s">
        <v>1</v>
      </c>
      <c r="R5" s="38" t="s">
        <v>78</v>
      </c>
      <c r="S5" s="38" t="s">
        <v>79</v>
      </c>
      <c r="T5" s="38" t="s">
        <v>54</v>
      </c>
      <c r="U5" s="38" t="s">
        <v>1</v>
      </c>
      <c r="V5" s="38" t="s">
        <v>78</v>
      </c>
      <c r="W5" s="38" t="s">
        <v>79</v>
      </c>
      <c r="X5" s="38" t="s">
        <v>54</v>
      </c>
      <c r="Y5" s="38" t="s">
        <v>1</v>
      </c>
      <c r="Z5" s="38" t="s">
        <v>78</v>
      </c>
      <c r="AA5" s="38" t="s">
        <v>79</v>
      </c>
      <c r="AB5" s="38" t="s">
        <v>54</v>
      </c>
      <c r="AC5" s="38" t="s">
        <v>1</v>
      </c>
      <c r="AD5" s="38" t="s">
        <v>78</v>
      </c>
      <c r="AE5" s="38" t="s">
        <v>79</v>
      </c>
      <c r="AF5" s="38" t="s">
        <v>54</v>
      </c>
      <c r="AG5" s="38" t="s">
        <v>1</v>
      </c>
      <c r="AH5" s="38" t="s">
        <v>78</v>
      </c>
      <c r="AI5" s="38" t="s">
        <v>79</v>
      </c>
      <c r="AJ5" s="38" t="s">
        <v>54</v>
      </c>
      <c r="AK5" s="38" t="s">
        <v>1</v>
      </c>
      <c r="AL5" s="38" t="s">
        <v>78</v>
      </c>
      <c r="AM5" s="38" t="s">
        <v>79</v>
      </c>
      <c r="AN5" s="38" t="s">
        <v>54</v>
      </c>
      <c r="AO5" s="38" t="s">
        <v>1</v>
      </c>
      <c r="AP5" s="38" t="s">
        <v>78</v>
      </c>
      <c r="AQ5" s="38" t="s">
        <v>79</v>
      </c>
      <c r="AR5" s="38" t="s">
        <v>54</v>
      </c>
      <c r="AS5" s="38" t="s">
        <v>1</v>
      </c>
      <c r="AT5" s="38" t="s">
        <v>78</v>
      </c>
      <c r="AU5" s="38" t="s">
        <v>79</v>
      </c>
      <c r="AV5" s="38" t="s">
        <v>54</v>
      </c>
      <c r="AW5" s="38" t="s">
        <v>1</v>
      </c>
      <c r="AX5" s="38" t="s">
        <v>78</v>
      </c>
      <c r="AY5" s="38" t="s">
        <v>79</v>
      </c>
      <c r="AZ5" s="38" t="s">
        <v>54</v>
      </c>
      <c r="BA5" s="89">
        <f>AZ6+AV6+AR6+AN6+AJ6+AF6+AB6+X6+T6+P6+L6+H6</f>
        <v>476</v>
      </c>
      <c r="BB5" s="106">
        <f>AZ10+AV10+AR10+AN10+AJ10+AF10+AB10+X10+T10+P10+L10+H10</f>
        <v>8.4850000000000012</v>
      </c>
      <c r="BC5" s="107">
        <f>BB5/2</f>
        <v>4.2425000000000006</v>
      </c>
    </row>
    <row r="6" spans="1:56" ht="36.75" customHeight="1">
      <c r="A6" s="88"/>
      <c r="B6" s="88"/>
      <c r="C6" s="94" t="s">
        <v>12</v>
      </c>
      <c r="D6" s="96" t="s">
        <v>124</v>
      </c>
      <c r="E6" s="86">
        <v>8</v>
      </c>
      <c r="F6" s="86">
        <v>1</v>
      </c>
      <c r="G6" s="86">
        <v>17</v>
      </c>
      <c r="H6" s="86">
        <f>E6+F6+G6</f>
        <v>26</v>
      </c>
      <c r="I6" s="86">
        <v>8</v>
      </c>
      <c r="J6" s="86">
        <v>1</v>
      </c>
      <c r="K6" s="86">
        <v>19</v>
      </c>
      <c r="L6" s="86">
        <f t="shared" ref="L6" si="0">I6+J6+K6</f>
        <v>28</v>
      </c>
      <c r="M6" s="86">
        <v>8</v>
      </c>
      <c r="N6" s="86">
        <v>1</v>
      </c>
      <c r="O6" s="86">
        <v>22</v>
      </c>
      <c r="P6" s="86">
        <f t="shared" ref="P6" si="1">M6+N6+O6</f>
        <v>31</v>
      </c>
      <c r="Q6" s="86">
        <v>7</v>
      </c>
      <c r="R6" s="86">
        <v>1</v>
      </c>
      <c r="S6" s="86">
        <v>23</v>
      </c>
      <c r="T6" s="86">
        <f t="shared" ref="T6" si="2">Q6+R6+S6</f>
        <v>31</v>
      </c>
      <c r="U6" s="86">
        <v>8</v>
      </c>
      <c r="V6" s="86">
        <v>1</v>
      </c>
      <c r="W6" s="86">
        <v>24</v>
      </c>
      <c r="X6" s="86">
        <f t="shared" ref="X6" si="3">U6+V6+W6</f>
        <v>33</v>
      </c>
      <c r="Y6" s="86">
        <v>8</v>
      </c>
      <c r="Z6" s="86">
        <v>1</v>
      </c>
      <c r="AA6" s="86">
        <v>30</v>
      </c>
      <c r="AB6" s="86">
        <f t="shared" ref="AB6" si="4">Y6+Z6+AA6</f>
        <v>39</v>
      </c>
      <c r="AC6" s="86">
        <v>8</v>
      </c>
      <c r="AD6" s="86">
        <v>1</v>
      </c>
      <c r="AE6" s="86">
        <v>32</v>
      </c>
      <c r="AF6" s="86">
        <f t="shared" ref="AF6" si="5">AC6+AD6+AE6</f>
        <v>41</v>
      </c>
      <c r="AG6" s="86">
        <v>8</v>
      </c>
      <c r="AH6" s="86">
        <v>1</v>
      </c>
      <c r="AI6" s="86">
        <v>37</v>
      </c>
      <c r="AJ6" s="86">
        <f t="shared" ref="AJ6" si="6">AG6+AH6+AI6</f>
        <v>46</v>
      </c>
      <c r="AK6" s="86">
        <v>8</v>
      </c>
      <c r="AL6" s="86">
        <v>2</v>
      </c>
      <c r="AM6" s="86">
        <v>39</v>
      </c>
      <c r="AN6" s="86">
        <f t="shared" ref="AN6" si="7">AK6+AL6+AM6</f>
        <v>49</v>
      </c>
      <c r="AO6" s="86">
        <v>9</v>
      </c>
      <c r="AP6" s="86">
        <v>2</v>
      </c>
      <c r="AQ6" s="86">
        <v>39</v>
      </c>
      <c r="AR6" s="86">
        <f t="shared" ref="AR6" si="8">AO6+AP6+AQ6</f>
        <v>50</v>
      </c>
      <c r="AS6" s="86">
        <v>9</v>
      </c>
      <c r="AT6" s="86">
        <v>2</v>
      </c>
      <c r="AU6" s="86">
        <v>40</v>
      </c>
      <c r="AV6" s="86">
        <f t="shared" ref="AV6" si="9">AS6+AT6+AU6</f>
        <v>51</v>
      </c>
      <c r="AW6" s="86">
        <v>7</v>
      </c>
      <c r="AX6" s="86">
        <v>1</v>
      </c>
      <c r="AY6" s="86">
        <v>43</v>
      </c>
      <c r="AZ6" s="86">
        <f t="shared" ref="AZ6" si="10">AW6+AX6+AY6</f>
        <v>51</v>
      </c>
      <c r="BA6" s="90"/>
      <c r="BB6" s="107"/>
      <c r="BC6" s="107"/>
    </row>
    <row r="7" spans="1:56" ht="33" customHeight="1">
      <c r="A7" s="88"/>
      <c r="B7" s="88"/>
      <c r="C7" s="95"/>
      <c r="D7" s="9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90"/>
      <c r="BB7" s="107"/>
      <c r="BC7" s="107"/>
    </row>
    <row r="8" spans="1:56" ht="50.25" customHeight="1">
      <c r="A8" s="88"/>
      <c r="B8" s="88"/>
      <c r="C8" s="37" t="s">
        <v>60</v>
      </c>
      <c r="D8" s="53" t="s">
        <v>125</v>
      </c>
      <c r="E8" s="84" t="s">
        <v>63</v>
      </c>
      <c r="F8" s="84"/>
      <c r="G8" s="84"/>
      <c r="H8" s="84"/>
      <c r="I8" s="84" t="s">
        <v>65</v>
      </c>
      <c r="J8" s="84"/>
      <c r="K8" s="84"/>
      <c r="L8" s="84"/>
      <c r="M8" s="84" t="s">
        <v>66</v>
      </c>
      <c r="N8" s="84"/>
      <c r="O8" s="84"/>
      <c r="P8" s="84"/>
      <c r="Q8" s="84" t="s">
        <v>67</v>
      </c>
      <c r="R8" s="84"/>
      <c r="S8" s="84"/>
      <c r="T8" s="84"/>
      <c r="U8" s="84" t="s">
        <v>68</v>
      </c>
      <c r="V8" s="84"/>
      <c r="W8" s="84"/>
      <c r="X8" s="84"/>
      <c r="Y8" s="84" t="s">
        <v>69</v>
      </c>
      <c r="Z8" s="84"/>
      <c r="AA8" s="84"/>
      <c r="AB8" s="84"/>
      <c r="AC8" s="84" t="s">
        <v>70</v>
      </c>
      <c r="AD8" s="84"/>
      <c r="AE8" s="84"/>
      <c r="AF8" s="84"/>
      <c r="AG8" s="84" t="s">
        <v>71</v>
      </c>
      <c r="AH8" s="84"/>
      <c r="AI8" s="84"/>
      <c r="AJ8" s="84"/>
      <c r="AK8" s="85" t="s">
        <v>96</v>
      </c>
      <c r="AL8" s="84"/>
      <c r="AM8" s="84"/>
      <c r="AN8" s="84"/>
      <c r="AO8" s="84" t="s">
        <v>72</v>
      </c>
      <c r="AP8" s="84"/>
      <c r="AQ8" s="84"/>
      <c r="AR8" s="84"/>
      <c r="AS8" s="84" t="s">
        <v>73</v>
      </c>
      <c r="AT8" s="84"/>
      <c r="AU8" s="84"/>
      <c r="AV8" s="84"/>
      <c r="AW8" s="84" t="s">
        <v>74</v>
      </c>
      <c r="AX8" s="84"/>
      <c r="AY8" s="84"/>
      <c r="AZ8" s="84"/>
      <c r="BA8" s="90"/>
      <c r="BB8" s="107"/>
      <c r="BC8" s="107"/>
    </row>
    <row r="9" spans="1:56" ht="63" customHeight="1">
      <c r="A9" s="88"/>
      <c r="B9" s="88"/>
      <c r="C9" s="37" t="s">
        <v>61</v>
      </c>
      <c r="D9" s="44" t="s">
        <v>126</v>
      </c>
      <c r="E9" s="38" t="s">
        <v>1</v>
      </c>
      <c r="F9" s="38" t="s">
        <v>78</v>
      </c>
      <c r="G9" s="38" t="s">
        <v>79</v>
      </c>
      <c r="H9" s="38" t="s">
        <v>54</v>
      </c>
      <c r="I9" s="38" t="s">
        <v>1</v>
      </c>
      <c r="J9" s="38" t="s">
        <v>78</v>
      </c>
      <c r="K9" s="38" t="s">
        <v>79</v>
      </c>
      <c r="L9" s="38" t="s">
        <v>54</v>
      </c>
      <c r="M9" s="38" t="s">
        <v>1</v>
      </c>
      <c r="N9" s="38" t="s">
        <v>78</v>
      </c>
      <c r="O9" s="38" t="s">
        <v>79</v>
      </c>
      <c r="P9" s="38" t="s">
        <v>54</v>
      </c>
      <c r="Q9" s="38" t="s">
        <v>1</v>
      </c>
      <c r="R9" s="38" t="s">
        <v>78</v>
      </c>
      <c r="S9" s="38" t="s">
        <v>79</v>
      </c>
      <c r="T9" s="38" t="s">
        <v>54</v>
      </c>
      <c r="U9" s="38" t="s">
        <v>1</v>
      </c>
      <c r="V9" s="38" t="s">
        <v>78</v>
      </c>
      <c r="W9" s="38" t="s">
        <v>79</v>
      </c>
      <c r="X9" s="38" t="s">
        <v>54</v>
      </c>
      <c r="Y9" s="38" t="s">
        <v>1</v>
      </c>
      <c r="Z9" s="38" t="s">
        <v>78</v>
      </c>
      <c r="AA9" s="38" t="s">
        <v>79</v>
      </c>
      <c r="AB9" s="38" t="s">
        <v>54</v>
      </c>
      <c r="AC9" s="38" t="s">
        <v>1</v>
      </c>
      <c r="AD9" s="38" t="s">
        <v>78</v>
      </c>
      <c r="AE9" s="38" t="s">
        <v>79</v>
      </c>
      <c r="AF9" s="38" t="s">
        <v>54</v>
      </c>
      <c r="AG9" s="38" t="s">
        <v>1</v>
      </c>
      <c r="AH9" s="38" t="s">
        <v>78</v>
      </c>
      <c r="AI9" s="38" t="s">
        <v>79</v>
      </c>
      <c r="AJ9" s="38" t="s">
        <v>54</v>
      </c>
      <c r="AK9" s="38" t="s">
        <v>1</v>
      </c>
      <c r="AL9" s="38" t="s">
        <v>78</v>
      </c>
      <c r="AM9" s="38" t="s">
        <v>79</v>
      </c>
      <c r="AN9" s="38" t="s">
        <v>54</v>
      </c>
      <c r="AO9" s="38" t="s">
        <v>1</v>
      </c>
      <c r="AP9" s="38" t="s">
        <v>78</v>
      </c>
      <c r="AQ9" s="38" t="s">
        <v>79</v>
      </c>
      <c r="AR9" s="38" t="s">
        <v>54</v>
      </c>
      <c r="AS9" s="38" t="s">
        <v>1</v>
      </c>
      <c r="AT9" s="38" t="s">
        <v>78</v>
      </c>
      <c r="AU9" s="38" t="s">
        <v>79</v>
      </c>
      <c r="AV9" s="38" t="s">
        <v>54</v>
      </c>
      <c r="AW9" s="38" t="s">
        <v>1</v>
      </c>
      <c r="AX9" s="38" t="s">
        <v>78</v>
      </c>
      <c r="AY9" s="38" t="s">
        <v>79</v>
      </c>
      <c r="AZ9" s="38" t="s">
        <v>54</v>
      </c>
      <c r="BA9" s="90"/>
      <c r="BB9" s="107"/>
      <c r="BC9" s="107"/>
    </row>
    <row r="10" spans="1:56" ht="64.5" customHeight="1">
      <c r="A10" s="88"/>
      <c r="B10" s="88"/>
      <c r="C10" s="37" t="s">
        <v>59</v>
      </c>
      <c r="D10" s="44" t="s">
        <v>127</v>
      </c>
      <c r="E10" s="56">
        <f>E6*100/10000</f>
        <v>0.08</v>
      </c>
      <c r="F10" s="56">
        <f>F6*150/10000</f>
        <v>1.4999999999999999E-2</v>
      </c>
      <c r="G10" s="56">
        <f>G6*200/10000</f>
        <v>0.34</v>
      </c>
      <c r="H10" s="56">
        <f>G10+F10+E10</f>
        <v>0.43500000000000005</v>
      </c>
      <c r="I10" s="56">
        <f t="shared" ref="I10" si="11">I6*100/10000</f>
        <v>0.08</v>
      </c>
      <c r="J10" s="56">
        <f t="shared" ref="J10" si="12">J6*150/10000</f>
        <v>1.4999999999999999E-2</v>
      </c>
      <c r="K10" s="56">
        <f t="shared" ref="K10" si="13">K6*200/10000</f>
        <v>0.38</v>
      </c>
      <c r="L10" s="56">
        <f t="shared" ref="L10" si="14">K10+J10+I10</f>
        <v>0.47500000000000003</v>
      </c>
      <c r="M10" s="56">
        <f t="shared" ref="M10" si="15">M6*100/10000</f>
        <v>0.08</v>
      </c>
      <c r="N10" s="56">
        <f t="shared" ref="N10" si="16">N6*150/10000</f>
        <v>1.4999999999999999E-2</v>
      </c>
      <c r="O10" s="56">
        <f t="shared" ref="O10" si="17">O6*200/10000</f>
        <v>0.44</v>
      </c>
      <c r="P10" s="56">
        <f t="shared" ref="P10" si="18">O10+N10+M10</f>
        <v>0.53500000000000003</v>
      </c>
      <c r="Q10" s="56">
        <f t="shared" ref="Q10" si="19">Q6*100/10000</f>
        <v>7.0000000000000007E-2</v>
      </c>
      <c r="R10" s="56">
        <f t="shared" ref="R10" si="20">R6*150/10000</f>
        <v>1.4999999999999999E-2</v>
      </c>
      <c r="S10" s="56">
        <f t="shared" ref="S10" si="21">S6*200/10000</f>
        <v>0.46</v>
      </c>
      <c r="T10" s="56">
        <f t="shared" ref="T10" si="22">S10+R10+Q10</f>
        <v>0.54500000000000004</v>
      </c>
      <c r="U10" s="56">
        <f t="shared" ref="U10" si="23">U6*100/10000</f>
        <v>0.08</v>
      </c>
      <c r="V10" s="56">
        <f t="shared" ref="V10" si="24">V6*150/10000</f>
        <v>1.4999999999999999E-2</v>
      </c>
      <c r="W10" s="56">
        <f t="shared" ref="W10" si="25">W6*200/10000</f>
        <v>0.48</v>
      </c>
      <c r="X10" s="56">
        <f t="shared" ref="X10" si="26">W10+V10+U10</f>
        <v>0.57499999999999996</v>
      </c>
      <c r="Y10" s="56">
        <f t="shared" ref="Y10" si="27">Y6*100/10000</f>
        <v>0.08</v>
      </c>
      <c r="Z10" s="56">
        <f t="shared" ref="Z10" si="28">Z6*150/10000</f>
        <v>1.4999999999999999E-2</v>
      </c>
      <c r="AA10" s="56">
        <f t="shared" ref="AA10" si="29">AA6*200/10000</f>
        <v>0.6</v>
      </c>
      <c r="AB10" s="56">
        <f t="shared" ref="AB10" si="30">AA10+Z10+Y10</f>
        <v>0.69499999999999995</v>
      </c>
      <c r="AC10" s="56">
        <f t="shared" ref="AC10" si="31">AC6*100/10000</f>
        <v>0.08</v>
      </c>
      <c r="AD10" s="56">
        <f t="shared" ref="AD10" si="32">AD6*150/10000</f>
        <v>1.4999999999999999E-2</v>
      </c>
      <c r="AE10" s="56">
        <f t="shared" ref="AE10" si="33">AE6*200/10000</f>
        <v>0.64</v>
      </c>
      <c r="AF10" s="56">
        <f t="shared" ref="AF10" si="34">AE10+AD10+AC10</f>
        <v>0.73499999999999999</v>
      </c>
      <c r="AG10" s="56">
        <f t="shared" ref="AG10" si="35">AG6*100/10000</f>
        <v>0.08</v>
      </c>
      <c r="AH10" s="56">
        <f t="shared" ref="AH10" si="36">AH6*150/10000</f>
        <v>1.4999999999999999E-2</v>
      </c>
      <c r="AI10" s="56">
        <f t="shared" ref="AI10" si="37">AI6*200/10000</f>
        <v>0.74</v>
      </c>
      <c r="AJ10" s="56">
        <f t="shared" ref="AJ10" si="38">AI10+AH10+AG10</f>
        <v>0.83499999999999996</v>
      </c>
      <c r="AK10" s="56">
        <f t="shared" ref="AK10" si="39">AK6*100/10000</f>
        <v>0.08</v>
      </c>
      <c r="AL10" s="56">
        <f t="shared" ref="AL10" si="40">AL6*150/10000</f>
        <v>0.03</v>
      </c>
      <c r="AM10" s="56">
        <f t="shared" ref="AM10" si="41">AM6*200/10000</f>
        <v>0.78</v>
      </c>
      <c r="AN10" s="56">
        <f t="shared" ref="AN10" si="42">AM10+AL10+AK10</f>
        <v>0.89</v>
      </c>
      <c r="AO10" s="56">
        <f t="shared" ref="AO10" si="43">AO6*100/10000</f>
        <v>0.09</v>
      </c>
      <c r="AP10" s="56">
        <f t="shared" ref="AP10" si="44">AP6*150/10000</f>
        <v>0.03</v>
      </c>
      <c r="AQ10" s="56">
        <f t="shared" ref="AQ10" si="45">AQ6*200/10000</f>
        <v>0.78</v>
      </c>
      <c r="AR10" s="56">
        <f t="shared" ref="AR10" si="46">AQ10+AP10+AO10</f>
        <v>0.9</v>
      </c>
      <c r="AS10" s="56">
        <f t="shared" ref="AS10" si="47">AS6*100/10000</f>
        <v>0.09</v>
      </c>
      <c r="AT10" s="56">
        <f t="shared" ref="AT10" si="48">AT6*150/10000</f>
        <v>0.03</v>
      </c>
      <c r="AU10" s="56">
        <f t="shared" ref="AU10" si="49">AU6*200/10000</f>
        <v>0.8</v>
      </c>
      <c r="AV10" s="56">
        <f t="shared" ref="AV10" si="50">AU10+AT10+AS10</f>
        <v>0.92</v>
      </c>
      <c r="AW10" s="56">
        <f t="shared" ref="AW10" si="51">AW6*100/10000</f>
        <v>7.0000000000000007E-2</v>
      </c>
      <c r="AX10" s="56">
        <f t="shared" ref="AX10" si="52">AX6*150/10000</f>
        <v>1.4999999999999999E-2</v>
      </c>
      <c r="AY10" s="56">
        <f t="shared" ref="AY10" si="53">AY6*200/10000</f>
        <v>0.86</v>
      </c>
      <c r="AZ10" s="56">
        <f t="shared" ref="AZ10" si="54">AY10+AX10+AW10</f>
        <v>0.94500000000000006</v>
      </c>
      <c r="BA10" s="91"/>
      <c r="BB10" s="107"/>
      <c r="BC10" s="107"/>
    </row>
    <row r="11" spans="1:56" ht="90.6" customHeight="1"/>
  </sheetData>
  <mergeCells count="83"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G8:AJ8"/>
    <mergeCell ref="AK8:AN8"/>
    <mergeCell ref="AO8:AR8"/>
    <mergeCell ref="AS8:AV8"/>
    <mergeCell ref="AW8:AZ8"/>
  </mergeCells>
  <phoneticPr fontId="23" type="noConversion"/>
  <pageMargins left="0.7" right="0.7" top="0.75" bottom="0.75" header="0.3" footer="0.3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V11"/>
  <sheetViews>
    <sheetView topLeftCell="AH4" workbookViewId="0">
      <selection activeCell="BB5" sqref="BB5:BB10"/>
    </sheetView>
  </sheetViews>
  <sheetFormatPr defaultRowHeight="13.5"/>
  <cols>
    <col min="1" max="1" width="2.875" style="17" customWidth="1"/>
    <col min="2" max="2" width="4.625" style="17" customWidth="1"/>
    <col min="3" max="3" width="4.5" style="17" customWidth="1"/>
    <col min="4" max="4" width="7.375" style="46" customWidth="1"/>
    <col min="5" max="52" width="5.625" style="17" customWidth="1"/>
    <col min="53" max="53" width="5.125" style="17" customWidth="1"/>
    <col min="54" max="54" width="8.375" style="61" customWidth="1"/>
    <col min="55" max="55" width="9.25" style="61" customWidth="1"/>
    <col min="56" max="57" width="15.625" style="17" customWidth="1"/>
    <col min="58" max="256" width="8.875" style="17" customWidth="1"/>
  </cols>
  <sheetData>
    <row r="1" spans="1:56" ht="18.75">
      <c r="A1" s="74" t="s">
        <v>77</v>
      </c>
      <c r="B1" s="74"/>
    </row>
    <row r="2" spans="1:56" ht="64.900000000000006" customHeight="1">
      <c r="A2" s="98" t="s">
        <v>86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</row>
    <row r="3" spans="1:56" ht="37.15" customHeight="1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99" t="s">
        <v>57</v>
      </c>
      <c r="AE3" s="99"/>
      <c r="AF3" s="99"/>
      <c r="AG3" s="99"/>
      <c r="AH3" s="99"/>
      <c r="AI3" s="99"/>
      <c r="AJ3" s="99"/>
      <c r="AK3" s="99"/>
      <c r="AL3" s="99"/>
      <c r="AM3" s="19"/>
      <c r="AN3" s="36"/>
      <c r="AO3" s="36"/>
      <c r="AP3" s="36"/>
      <c r="AQ3" s="36"/>
      <c r="AR3" s="99" t="s">
        <v>58</v>
      </c>
      <c r="AS3" s="99"/>
      <c r="AT3" s="99"/>
      <c r="AU3" s="99"/>
      <c r="AV3" s="99"/>
      <c r="AW3" s="99"/>
      <c r="AX3" s="99"/>
      <c r="AY3" s="99"/>
      <c r="AZ3" s="18"/>
      <c r="BA3" s="18"/>
      <c r="BB3" s="62"/>
      <c r="BC3" s="62"/>
      <c r="BD3" s="20"/>
    </row>
    <row r="4" spans="1:56" ht="63.75" customHeight="1">
      <c r="A4" s="21" t="s">
        <v>8</v>
      </c>
      <c r="B4" s="37" t="s">
        <v>9</v>
      </c>
      <c r="C4" s="37" t="s">
        <v>0</v>
      </c>
      <c r="D4" s="71" t="s">
        <v>150</v>
      </c>
      <c r="E4" s="84" t="s">
        <v>62</v>
      </c>
      <c r="F4" s="84"/>
      <c r="G4" s="84"/>
      <c r="H4" s="84"/>
      <c r="I4" s="84" t="s">
        <v>45</v>
      </c>
      <c r="J4" s="84"/>
      <c r="K4" s="84"/>
      <c r="L4" s="84"/>
      <c r="M4" s="84" t="s">
        <v>46</v>
      </c>
      <c r="N4" s="84"/>
      <c r="O4" s="84"/>
      <c r="P4" s="84"/>
      <c r="Q4" s="84" t="s">
        <v>47</v>
      </c>
      <c r="R4" s="84"/>
      <c r="S4" s="84"/>
      <c r="T4" s="84"/>
      <c r="U4" s="84" t="s">
        <v>48</v>
      </c>
      <c r="V4" s="84"/>
      <c r="W4" s="84"/>
      <c r="X4" s="84"/>
      <c r="Y4" s="84" t="s">
        <v>49</v>
      </c>
      <c r="Z4" s="84"/>
      <c r="AA4" s="84"/>
      <c r="AB4" s="84"/>
      <c r="AC4" s="84" t="s">
        <v>50</v>
      </c>
      <c r="AD4" s="84"/>
      <c r="AE4" s="84"/>
      <c r="AF4" s="84"/>
      <c r="AG4" s="100" t="s">
        <v>56</v>
      </c>
      <c r="AH4" s="100"/>
      <c r="AI4" s="100"/>
      <c r="AJ4" s="100"/>
      <c r="AK4" s="84" t="s">
        <v>55</v>
      </c>
      <c r="AL4" s="84"/>
      <c r="AM4" s="84"/>
      <c r="AN4" s="84"/>
      <c r="AO4" s="84" t="s">
        <v>51</v>
      </c>
      <c r="AP4" s="84"/>
      <c r="AQ4" s="84"/>
      <c r="AR4" s="84"/>
      <c r="AS4" s="84" t="s">
        <v>52</v>
      </c>
      <c r="AT4" s="84"/>
      <c r="AU4" s="84"/>
      <c r="AV4" s="84"/>
      <c r="AW4" s="84" t="s">
        <v>53</v>
      </c>
      <c r="AX4" s="84"/>
      <c r="AY4" s="84"/>
      <c r="AZ4" s="84"/>
      <c r="BA4" s="38" t="s">
        <v>64</v>
      </c>
      <c r="BB4" s="63" t="s">
        <v>38</v>
      </c>
      <c r="BC4" s="63" t="s">
        <v>39</v>
      </c>
    </row>
    <row r="5" spans="1:56" ht="64.5" customHeight="1">
      <c r="A5" s="88"/>
      <c r="B5" s="88"/>
      <c r="C5" s="37" t="s">
        <v>11</v>
      </c>
      <c r="D5" s="54" t="s">
        <v>129</v>
      </c>
      <c r="E5" s="38" t="s">
        <v>1</v>
      </c>
      <c r="F5" s="38" t="s">
        <v>78</v>
      </c>
      <c r="G5" s="38" t="s">
        <v>79</v>
      </c>
      <c r="H5" s="38" t="s">
        <v>54</v>
      </c>
      <c r="I5" s="38" t="s">
        <v>1</v>
      </c>
      <c r="J5" s="38" t="s">
        <v>78</v>
      </c>
      <c r="K5" s="38" t="s">
        <v>79</v>
      </c>
      <c r="L5" s="38" t="s">
        <v>54</v>
      </c>
      <c r="M5" s="38" t="s">
        <v>1</v>
      </c>
      <c r="N5" s="38" t="s">
        <v>78</v>
      </c>
      <c r="O5" s="38" t="s">
        <v>79</v>
      </c>
      <c r="P5" s="38" t="s">
        <v>54</v>
      </c>
      <c r="Q5" s="38" t="s">
        <v>1</v>
      </c>
      <c r="R5" s="38" t="s">
        <v>78</v>
      </c>
      <c r="S5" s="38" t="s">
        <v>79</v>
      </c>
      <c r="T5" s="38" t="s">
        <v>54</v>
      </c>
      <c r="U5" s="38" t="s">
        <v>1</v>
      </c>
      <c r="V5" s="38" t="s">
        <v>78</v>
      </c>
      <c r="W5" s="38" t="s">
        <v>79</v>
      </c>
      <c r="X5" s="38" t="s">
        <v>54</v>
      </c>
      <c r="Y5" s="38" t="s">
        <v>1</v>
      </c>
      <c r="Z5" s="38" t="s">
        <v>78</v>
      </c>
      <c r="AA5" s="38" t="s">
        <v>79</v>
      </c>
      <c r="AB5" s="38" t="s">
        <v>54</v>
      </c>
      <c r="AC5" s="38" t="s">
        <v>1</v>
      </c>
      <c r="AD5" s="38" t="s">
        <v>78</v>
      </c>
      <c r="AE5" s="38" t="s">
        <v>79</v>
      </c>
      <c r="AF5" s="38" t="s">
        <v>54</v>
      </c>
      <c r="AG5" s="38" t="s">
        <v>1</v>
      </c>
      <c r="AH5" s="38" t="s">
        <v>78</v>
      </c>
      <c r="AI5" s="38" t="s">
        <v>79</v>
      </c>
      <c r="AJ5" s="38" t="s">
        <v>54</v>
      </c>
      <c r="AK5" s="38" t="s">
        <v>1</v>
      </c>
      <c r="AL5" s="38" t="s">
        <v>78</v>
      </c>
      <c r="AM5" s="38" t="s">
        <v>79</v>
      </c>
      <c r="AN5" s="38" t="s">
        <v>54</v>
      </c>
      <c r="AO5" s="38" t="s">
        <v>1</v>
      </c>
      <c r="AP5" s="38" t="s">
        <v>78</v>
      </c>
      <c r="AQ5" s="38" t="s">
        <v>79</v>
      </c>
      <c r="AR5" s="38" t="s">
        <v>54</v>
      </c>
      <c r="AS5" s="38" t="s">
        <v>1</v>
      </c>
      <c r="AT5" s="38" t="s">
        <v>78</v>
      </c>
      <c r="AU5" s="38" t="s">
        <v>79</v>
      </c>
      <c r="AV5" s="38" t="s">
        <v>54</v>
      </c>
      <c r="AW5" s="38" t="s">
        <v>1</v>
      </c>
      <c r="AX5" s="38" t="s">
        <v>78</v>
      </c>
      <c r="AY5" s="38" t="s">
        <v>79</v>
      </c>
      <c r="AZ5" s="38" t="s">
        <v>54</v>
      </c>
      <c r="BA5" s="89">
        <f>AZ6+AV6+AR6+AN6+AJ6+AF6+AB6+X6+T6+P6+L6+H6</f>
        <v>718</v>
      </c>
      <c r="BB5" s="106">
        <f>AZ10+AV10+AR10+AN10+AJ10+AF10+AB10+X10+T10+P10+L10+H10</f>
        <v>13.09</v>
      </c>
      <c r="BC5" s="107">
        <f>BB5/2</f>
        <v>6.5449999999999999</v>
      </c>
    </row>
    <row r="6" spans="1:56" ht="36.75" customHeight="1">
      <c r="A6" s="88"/>
      <c r="B6" s="88"/>
      <c r="C6" s="94" t="s">
        <v>12</v>
      </c>
      <c r="D6" s="96" t="s">
        <v>130</v>
      </c>
      <c r="E6" s="86">
        <v>7</v>
      </c>
      <c r="F6" s="86">
        <v>6</v>
      </c>
      <c r="G6" s="86">
        <v>47</v>
      </c>
      <c r="H6" s="86">
        <f>E6+F6+G6</f>
        <v>60</v>
      </c>
      <c r="I6" s="86">
        <v>7</v>
      </c>
      <c r="J6" s="86">
        <v>6</v>
      </c>
      <c r="K6" s="86">
        <v>47</v>
      </c>
      <c r="L6" s="86">
        <f t="shared" ref="L6" si="0">I6+J6+K6</f>
        <v>60</v>
      </c>
      <c r="M6" s="86">
        <v>7</v>
      </c>
      <c r="N6" s="86">
        <v>6</v>
      </c>
      <c r="O6" s="86">
        <v>48</v>
      </c>
      <c r="P6" s="86">
        <f>O6+N6+M6</f>
        <v>61</v>
      </c>
      <c r="Q6" s="86">
        <v>7</v>
      </c>
      <c r="R6" s="86">
        <v>6</v>
      </c>
      <c r="S6" s="86">
        <v>48</v>
      </c>
      <c r="T6" s="86">
        <f t="shared" ref="T6" si="1">Q6+R6+S6</f>
        <v>61</v>
      </c>
      <c r="U6" s="86">
        <v>7</v>
      </c>
      <c r="V6" s="86">
        <v>6</v>
      </c>
      <c r="W6" s="86">
        <v>48</v>
      </c>
      <c r="X6" s="86">
        <f t="shared" ref="X6" si="2">U6+V6+W6</f>
        <v>61</v>
      </c>
      <c r="Y6" s="86">
        <v>7</v>
      </c>
      <c r="Z6" s="86">
        <v>6</v>
      </c>
      <c r="AA6" s="86">
        <v>48</v>
      </c>
      <c r="AB6" s="86">
        <f t="shared" ref="AB6" si="3">Y6+Z6+AA6</f>
        <v>61</v>
      </c>
      <c r="AC6" s="86">
        <v>6</v>
      </c>
      <c r="AD6" s="86">
        <v>6</v>
      </c>
      <c r="AE6" s="86">
        <v>49</v>
      </c>
      <c r="AF6" s="86">
        <f t="shared" ref="AF6" si="4">AC6+AD6+AE6</f>
        <v>61</v>
      </c>
      <c r="AG6" s="86">
        <v>6</v>
      </c>
      <c r="AH6" s="86">
        <v>6</v>
      </c>
      <c r="AI6" s="86">
        <v>45</v>
      </c>
      <c r="AJ6" s="86">
        <f t="shared" ref="AJ6" si="5">AG6+AH6+AI6</f>
        <v>57</v>
      </c>
      <c r="AK6" s="86">
        <v>8</v>
      </c>
      <c r="AL6" s="86">
        <v>6</v>
      </c>
      <c r="AM6" s="86">
        <v>45</v>
      </c>
      <c r="AN6" s="86">
        <f t="shared" ref="AN6" si="6">AK6+AL6+AM6</f>
        <v>59</v>
      </c>
      <c r="AO6" s="86">
        <v>9</v>
      </c>
      <c r="AP6" s="86">
        <v>6</v>
      </c>
      <c r="AQ6" s="86">
        <v>44</v>
      </c>
      <c r="AR6" s="86">
        <f t="shared" ref="AR6" si="7">AO6+AP6+AQ6</f>
        <v>59</v>
      </c>
      <c r="AS6" s="86">
        <v>10</v>
      </c>
      <c r="AT6" s="86">
        <v>6</v>
      </c>
      <c r="AU6" s="86">
        <v>44</v>
      </c>
      <c r="AV6" s="86">
        <f t="shared" ref="AV6" si="8">AS6+AT6+AU6</f>
        <v>60</v>
      </c>
      <c r="AW6" s="86">
        <v>10</v>
      </c>
      <c r="AX6" s="86">
        <v>6</v>
      </c>
      <c r="AY6" s="86">
        <v>42</v>
      </c>
      <c r="AZ6" s="86">
        <f t="shared" ref="AZ6" si="9">AW6+AX6+AY6</f>
        <v>58</v>
      </c>
      <c r="BA6" s="90"/>
      <c r="BB6" s="107"/>
      <c r="BC6" s="107"/>
    </row>
    <row r="7" spans="1:56" ht="33" customHeight="1">
      <c r="A7" s="88"/>
      <c r="B7" s="88"/>
      <c r="C7" s="95"/>
      <c r="D7" s="9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90"/>
      <c r="BB7" s="107"/>
      <c r="BC7" s="107"/>
    </row>
    <row r="8" spans="1:56" ht="50.25" customHeight="1">
      <c r="A8" s="88"/>
      <c r="B8" s="88"/>
      <c r="C8" s="37" t="s">
        <v>60</v>
      </c>
      <c r="D8" s="48" t="s">
        <v>131</v>
      </c>
      <c r="E8" s="84" t="s">
        <v>63</v>
      </c>
      <c r="F8" s="84"/>
      <c r="G8" s="84"/>
      <c r="H8" s="84"/>
      <c r="I8" s="84" t="s">
        <v>65</v>
      </c>
      <c r="J8" s="84"/>
      <c r="K8" s="84"/>
      <c r="L8" s="84"/>
      <c r="M8" s="84" t="s">
        <v>66</v>
      </c>
      <c r="N8" s="84"/>
      <c r="O8" s="84"/>
      <c r="P8" s="84"/>
      <c r="Q8" s="84" t="s">
        <v>67</v>
      </c>
      <c r="R8" s="84"/>
      <c r="S8" s="84"/>
      <c r="T8" s="84"/>
      <c r="U8" s="84" t="s">
        <v>68</v>
      </c>
      <c r="V8" s="84"/>
      <c r="W8" s="84"/>
      <c r="X8" s="84"/>
      <c r="Y8" s="84" t="s">
        <v>69</v>
      </c>
      <c r="Z8" s="84"/>
      <c r="AA8" s="84"/>
      <c r="AB8" s="84"/>
      <c r="AC8" s="84" t="s">
        <v>70</v>
      </c>
      <c r="AD8" s="84"/>
      <c r="AE8" s="84"/>
      <c r="AF8" s="84"/>
      <c r="AG8" s="84" t="s">
        <v>71</v>
      </c>
      <c r="AH8" s="84"/>
      <c r="AI8" s="84"/>
      <c r="AJ8" s="84"/>
      <c r="AK8" s="85" t="s">
        <v>96</v>
      </c>
      <c r="AL8" s="84"/>
      <c r="AM8" s="84"/>
      <c r="AN8" s="84"/>
      <c r="AO8" s="84" t="s">
        <v>72</v>
      </c>
      <c r="AP8" s="84"/>
      <c r="AQ8" s="84"/>
      <c r="AR8" s="84"/>
      <c r="AS8" s="84" t="s">
        <v>73</v>
      </c>
      <c r="AT8" s="84"/>
      <c r="AU8" s="84"/>
      <c r="AV8" s="84"/>
      <c r="AW8" s="84" t="s">
        <v>74</v>
      </c>
      <c r="AX8" s="84"/>
      <c r="AY8" s="84"/>
      <c r="AZ8" s="84"/>
      <c r="BA8" s="90"/>
      <c r="BB8" s="107"/>
      <c r="BC8" s="107"/>
    </row>
    <row r="9" spans="1:56" ht="63" customHeight="1">
      <c r="A9" s="88"/>
      <c r="B9" s="88"/>
      <c r="C9" s="37" t="s">
        <v>61</v>
      </c>
      <c r="D9" s="44" t="s">
        <v>132</v>
      </c>
      <c r="E9" s="38" t="s">
        <v>1</v>
      </c>
      <c r="F9" s="38" t="s">
        <v>78</v>
      </c>
      <c r="G9" s="38" t="s">
        <v>79</v>
      </c>
      <c r="H9" s="38" t="s">
        <v>54</v>
      </c>
      <c r="I9" s="38" t="s">
        <v>1</v>
      </c>
      <c r="J9" s="38" t="s">
        <v>78</v>
      </c>
      <c r="K9" s="38" t="s">
        <v>79</v>
      </c>
      <c r="L9" s="38" t="s">
        <v>54</v>
      </c>
      <c r="M9" s="38" t="s">
        <v>1</v>
      </c>
      <c r="N9" s="38" t="s">
        <v>78</v>
      </c>
      <c r="O9" s="38" t="s">
        <v>79</v>
      </c>
      <c r="P9" s="38" t="s">
        <v>54</v>
      </c>
      <c r="Q9" s="38" t="s">
        <v>1</v>
      </c>
      <c r="R9" s="38" t="s">
        <v>78</v>
      </c>
      <c r="S9" s="38" t="s">
        <v>79</v>
      </c>
      <c r="T9" s="38" t="s">
        <v>54</v>
      </c>
      <c r="U9" s="38" t="s">
        <v>1</v>
      </c>
      <c r="V9" s="38" t="s">
        <v>78</v>
      </c>
      <c r="W9" s="38" t="s">
        <v>79</v>
      </c>
      <c r="X9" s="38" t="s">
        <v>54</v>
      </c>
      <c r="Y9" s="38" t="s">
        <v>1</v>
      </c>
      <c r="Z9" s="38" t="s">
        <v>78</v>
      </c>
      <c r="AA9" s="38" t="s">
        <v>79</v>
      </c>
      <c r="AB9" s="38" t="s">
        <v>54</v>
      </c>
      <c r="AC9" s="38" t="s">
        <v>1</v>
      </c>
      <c r="AD9" s="38" t="s">
        <v>78</v>
      </c>
      <c r="AE9" s="38" t="s">
        <v>79</v>
      </c>
      <c r="AF9" s="38" t="s">
        <v>54</v>
      </c>
      <c r="AG9" s="38" t="s">
        <v>1</v>
      </c>
      <c r="AH9" s="38" t="s">
        <v>78</v>
      </c>
      <c r="AI9" s="38" t="s">
        <v>79</v>
      </c>
      <c r="AJ9" s="38" t="s">
        <v>54</v>
      </c>
      <c r="AK9" s="38" t="s">
        <v>1</v>
      </c>
      <c r="AL9" s="38" t="s">
        <v>78</v>
      </c>
      <c r="AM9" s="38" t="s">
        <v>79</v>
      </c>
      <c r="AN9" s="38" t="s">
        <v>54</v>
      </c>
      <c r="AO9" s="38" t="s">
        <v>1</v>
      </c>
      <c r="AP9" s="38" t="s">
        <v>78</v>
      </c>
      <c r="AQ9" s="38" t="s">
        <v>79</v>
      </c>
      <c r="AR9" s="38" t="s">
        <v>54</v>
      </c>
      <c r="AS9" s="38" t="s">
        <v>1</v>
      </c>
      <c r="AT9" s="38" t="s">
        <v>78</v>
      </c>
      <c r="AU9" s="38" t="s">
        <v>79</v>
      </c>
      <c r="AV9" s="38" t="s">
        <v>54</v>
      </c>
      <c r="AW9" s="38" t="s">
        <v>1</v>
      </c>
      <c r="AX9" s="38" t="s">
        <v>78</v>
      </c>
      <c r="AY9" s="38" t="s">
        <v>79</v>
      </c>
      <c r="AZ9" s="38" t="s">
        <v>54</v>
      </c>
      <c r="BA9" s="90"/>
      <c r="BB9" s="107"/>
      <c r="BC9" s="107"/>
    </row>
    <row r="10" spans="1:56" ht="64.5" customHeight="1">
      <c r="A10" s="88"/>
      <c r="B10" s="88"/>
      <c r="C10" s="37" t="s">
        <v>59</v>
      </c>
      <c r="D10" s="44" t="s">
        <v>133</v>
      </c>
      <c r="E10" s="56">
        <f>E6*100/10000</f>
        <v>7.0000000000000007E-2</v>
      </c>
      <c r="F10" s="56">
        <f>F6*150/10000</f>
        <v>0.09</v>
      </c>
      <c r="G10" s="56">
        <f>G6*200/10000</f>
        <v>0.94</v>
      </c>
      <c r="H10" s="56">
        <f>G10+F10+E10</f>
        <v>1.1000000000000001</v>
      </c>
      <c r="I10" s="56">
        <f t="shared" ref="I10" si="10">I6*100/10000</f>
        <v>7.0000000000000007E-2</v>
      </c>
      <c r="J10" s="56">
        <f t="shared" ref="J10" si="11">J6*150/10000</f>
        <v>0.09</v>
      </c>
      <c r="K10" s="56">
        <f t="shared" ref="K10" si="12">K6*200/10000</f>
        <v>0.94</v>
      </c>
      <c r="L10" s="56">
        <f t="shared" ref="L10" si="13">K10+J10+I10</f>
        <v>1.1000000000000001</v>
      </c>
      <c r="M10" s="56">
        <f t="shared" ref="M10" si="14">M6*100/10000</f>
        <v>7.0000000000000007E-2</v>
      </c>
      <c r="N10" s="56">
        <f t="shared" ref="N10" si="15">N6*150/10000</f>
        <v>0.09</v>
      </c>
      <c r="O10" s="56">
        <f t="shared" ref="O10" si="16">O6*200/10000</f>
        <v>0.96</v>
      </c>
      <c r="P10" s="56">
        <f t="shared" ref="P10" si="17">O10+N10+M10</f>
        <v>1.1200000000000001</v>
      </c>
      <c r="Q10" s="56">
        <f t="shared" ref="Q10" si="18">Q6*100/10000</f>
        <v>7.0000000000000007E-2</v>
      </c>
      <c r="R10" s="56">
        <f t="shared" ref="R10" si="19">R6*150/10000</f>
        <v>0.09</v>
      </c>
      <c r="S10" s="56">
        <f t="shared" ref="S10" si="20">S6*200/10000</f>
        <v>0.96</v>
      </c>
      <c r="T10" s="56">
        <f t="shared" ref="T10" si="21">S10+R10+Q10</f>
        <v>1.1200000000000001</v>
      </c>
      <c r="U10" s="56">
        <f t="shared" ref="U10" si="22">U6*100/10000</f>
        <v>7.0000000000000007E-2</v>
      </c>
      <c r="V10" s="56">
        <f t="shared" ref="V10" si="23">V6*150/10000</f>
        <v>0.09</v>
      </c>
      <c r="W10" s="56">
        <f t="shared" ref="W10" si="24">W6*200/10000</f>
        <v>0.96</v>
      </c>
      <c r="X10" s="56">
        <f t="shared" ref="X10" si="25">W10+V10+U10</f>
        <v>1.1200000000000001</v>
      </c>
      <c r="Y10" s="56">
        <f t="shared" ref="Y10" si="26">Y6*100/10000</f>
        <v>7.0000000000000007E-2</v>
      </c>
      <c r="Z10" s="56">
        <f t="shared" ref="Z10" si="27">Z6*150/10000</f>
        <v>0.09</v>
      </c>
      <c r="AA10" s="56">
        <f t="shared" ref="AA10" si="28">AA6*200/10000</f>
        <v>0.96</v>
      </c>
      <c r="AB10" s="56">
        <f t="shared" ref="AB10" si="29">AA10+Z10+Y10</f>
        <v>1.1200000000000001</v>
      </c>
      <c r="AC10" s="56">
        <f t="shared" ref="AC10" si="30">AC6*100/10000</f>
        <v>0.06</v>
      </c>
      <c r="AD10" s="56">
        <f t="shared" ref="AD10" si="31">AD6*150/10000</f>
        <v>0.09</v>
      </c>
      <c r="AE10" s="56">
        <f t="shared" ref="AE10" si="32">AE6*200/10000</f>
        <v>0.98</v>
      </c>
      <c r="AF10" s="56">
        <f t="shared" ref="AF10" si="33">AE10+AD10+AC10</f>
        <v>1.1300000000000001</v>
      </c>
      <c r="AG10" s="56">
        <f t="shared" ref="AG10" si="34">AG6*100/10000</f>
        <v>0.06</v>
      </c>
      <c r="AH10" s="56">
        <f t="shared" ref="AH10" si="35">AH6*150/10000</f>
        <v>0.09</v>
      </c>
      <c r="AI10" s="56">
        <f t="shared" ref="AI10" si="36">AI6*200/10000</f>
        <v>0.9</v>
      </c>
      <c r="AJ10" s="56">
        <f t="shared" ref="AJ10" si="37">AI10+AH10+AG10</f>
        <v>1.05</v>
      </c>
      <c r="AK10" s="56">
        <f t="shared" ref="AK10" si="38">AK6*100/10000</f>
        <v>0.08</v>
      </c>
      <c r="AL10" s="56">
        <f t="shared" ref="AL10" si="39">AL6*150/10000</f>
        <v>0.09</v>
      </c>
      <c r="AM10" s="56">
        <f t="shared" ref="AM10" si="40">AM6*200/10000</f>
        <v>0.9</v>
      </c>
      <c r="AN10" s="56">
        <f t="shared" ref="AN10" si="41">AM10+AL10+AK10</f>
        <v>1.07</v>
      </c>
      <c r="AO10" s="56">
        <f t="shared" ref="AO10" si="42">AO6*100/10000</f>
        <v>0.09</v>
      </c>
      <c r="AP10" s="56">
        <f t="shared" ref="AP10" si="43">AP6*150/10000</f>
        <v>0.09</v>
      </c>
      <c r="AQ10" s="56">
        <f t="shared" ref="AQ10" si="44">AQ6*200/10000</f>
        <v>0.88</v>
      </c>
      <c r="AR10" s="56">
        <f t="shared" ref="AR10" si="45">AQ10+AP10+AO10</f>
        <v>1.06</v>
      </c>
      <c r="AS10" s="56">
        <f t="shared" ref="AS10" si="46">AS6*100/10000</f>
        <v>0.1</v>
      </c>
      <c r="AT10" s="56">
        <f t="shared" ref="AT10" si="47">AT6*150/10000</f>
        <v>0.09</v>
      </c>
      <c r="AU10" s="56">
        <f t="shared" ref="AU10" si="48">AU6*200/10000</f>
        <v>0.88</v>
      </c>
      <c r="AV10" s="56">
        <f t="shared" ref="AV10" si="49">AU10+AT10+AS10</f>
        <v>1.07</v>
      </c>
      <c r="AW10" s="56">
        <f t="shared" ref="AW10" si="50">AW6*100/10000</f>
        <v>0.1</v>
      </c>
      <c r="AX10" s="56">
        <f t="shared" ref="AX10" si="51">AX6*150/10000</f>
        <v>0.09</v>
      </c>
      <c r="AY10" s="56">
        <f t="shared" ref="AY10" si="52">AY6*200/10000</f>
        <v>0.84</v>
      </c>
      <c r="AZ10" s="56">
        <f t="shared" ref="AZ10" si="53">AY10+AX10+AW10</f>
        <v>1.03</v>
      </c>
      <c r="BA10" s="91"/>
      <c r="BB10" s="107"/>
      <c r="BC10" s="107"/>
    </row>
    <row r="11" spans="1:56" ht="90.6" customHeight="1"/>
  </sheetData>
  <mergeCells count="83"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G8:AJ8"/>
    <mergeCell ref="AK8:AN8"/>
    <mergeCell ref="AO8:AR8"/>
    <mergeCell ref="AS8:AV8"/>
    <mergeCell ref="AW8:AZ8"/>
  </mergeCells>
  <phoneticPr fontId="23" type="noConversion"/>
  <pageMargins left="0.7" right="0.7" top="0.75" bottom="0.75" header="0.3" footer="0.3"/>
  <pageSetup paperSize="9" scale="4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11"/>
  <sheetViews>
    <sheetView topLeftCell="AA4" workbookViewId="0">
      <selection activeCell="AZ6" sqref="AZ6:AZ7"/>
    </sheetView>
  </sheetViews>
  <sheetFormatPr defaultRowHeight="13.5"/>
  <cols>
    <col min="1" max="1" width="2.875" style="17" customWidth="1"/>
    <col min="2" max="2" width="4.625" style="17" customWidth="1"/>
    <col min="3" max="3" width="4.5" style="17" customWidth="1"/>
    <col min="4" max="4" width="7.375" style="46" customWidth="1"/>
    <col min="5" max="52" width="5.625" style="17" customWidth="1"/>
    <col min="53" max="53" width="4.125" style="17" customWidth="1"/>
    <col min="54" max="55" width="8.625" style="65" customWidth="1"/>
    <col min="56" max="57" width="15.625" style="17" customWidth="1"/>
    <col min="58" max="256" width="8.875" style="17" customWidth="1"/>
  </cols>
  <sheetData>
    <row r="1" spans="1:56" ht="18.75">
      <c r="A1" s="74" t="s">
        <v>77</v>
      </c>
      <c r="B1" s="74"/>
    </row>
    <row r="2" spans="1:56" ht="64.900000000000006" customHeight="1">
      <c r="A2" s="98" t="s">
        <v>86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</row>
    <row r="3" spans="1:56" ht="37.15" customHeight="1"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99" t="s">
        <v>57</v>
      </c>
      <c r="AE3" s="99"/>
      <c r="AF3" s="99"/>
      <c r="AG3" s="99"/>
      <c r="AH3" s="99"/>
      <c r="AI3" s="99"/>
      <c r="AJ3" s="99"/>
      <c r="AK3" s="99"/>
      <c r="AL3" s="99"/>
      <c r="AM3" s="19"/>
      <c r="AN3" s="36"/>
      <c r="AO3" s="36"/>
      <c r="AP3" s="36"/>
      <c r="AQ3" s="36"/>
      <c r="AR3" s="99" t="s">
        <v>58</v>
      </c>
      <c r="AS3" s="99"/>
      <c r="AT3" s="99"/>
      <c r="AU3" s="99"/>
      <c r="AV3" s="99"/>
      <c r="AW3" s="99"/>
      <c r="AX3" s="99"/>
      <c r="AY3" s="99"/>
      <c r="AZ3" s="18"/>
      <c r="BA3" s="18"/>
      <c r="BB3" s="66"/>
      <c r="BC3" s="66"/>
      <c r="BD3" s="20"/>
    </row>
    <row r="4" spans="1:56" ht="63.75" customHeight="1">
      <c r="A4" s="21" t="s">
        <v>8</v>
      </c>
      <c r="B4" s="37" t="s">
        <v>9</v>
      </c>
      <c r="C4" s="37" t="s">
        <v>0</v>
      </c>
      <c r="D4" s="69" t="s">
        <v>151</v>
      </c>
      <c r="E4" s="84" t="s">
        <v>62</v>
      </c>
      <c r="F4" s="84"/>
      <c r="G4" s="84"/>
      <c r="H4" s="84"/>
      <c r="I4" s="84" t="s">
        <v>45</v>
      </c>
      <c r="J4" s="84"/>
      <c r="K4" s="84"/>
      <c r="L4" s="84"/>
      <c r="M4" s="84" t="s">
        <v>46</v>
      </c>
      <c r="N4" s="84"/>
      <c r="O4" s="84"/>
      <c r="P4" s="84"/>
      <c r="Q4" s="84" t="s">
        <v>47</v>
      </c>
      <c r="R4" s="84"/>
      <c r="S4" s="84"/>
      <c r="T4" s="84"/>
      <c r="U4" s="84" t="s">
        <v>48</v>
      </c>
      <c r="V4" s="84"/>
      <c r="W4" s="84"/>
      <c r="X4" s="84"/>
      <c r="Y4" s="84" t="s">
        <v>49</v>
      </c>
      <c r="Z4" s="84"/>
      <c r="AA4" s="84"/>
      <c r="AB4" s="84"/>
      <c r="AC4" s="84" t="s">
        <v>50</v>
      </c>
      <c r="AD4" s="84"/>
      <c r="AE4" s="84"/>
      <c r="AF4" s="84"/>
      <c r="AG4" s="100" t="s">
        <v>56</v>
      </c>
      <c r="AH4" s="100"/>
      <c r="AI4" s="100"/>
      <c r="AJ4" s="100"/>
      <c r="AK4" s="84" t="s">
        <v>55</v>
      </c>
      <c r="AL4" s="84"/>
      <c r="AM4" s="84"/>
      <c r="AN4" s="84"/>
      <c r="AO4" s="84" t="s">
        <v>51</v>
      </c>
      <c r="AP4" s="84"/>
      <c r="AQ4" s="84"/>
      <c r="AR4" s="84"/>
      <c r="AS4" s="84" t="s">
        <v>52</v>
      </c>
      <c r="AT4" s="84"/>
      <c r="AU4" s="84"/>
      <c r="AV4" s="84"/>
      <c r="AW4" s="84" t="s">
        <v>53</v>
      </c>
      <c r="AX4" s="84"/>
      <c r="AY4" s="84"/>
      <c r="AZ4" s="84"/>
      <c r="BA4" s="38" t="s">
        <v>64</v>
      </c>
      <c r="BB4" s="67" t="s">
        <v>38</v>
      </c>
      <c r="BC4" s="67" t="s">
        <v>39</v>
      </c>
    </row>
    <row r="5" spans="1:56" ht="64.5" customHeight="1">
      <c r="A5" s="88"/>
      <c r="B5" s="88"/>
      <c r="C5" s="37" t="s">
        <v>11</v>
      </c>
      <c r="D5" s="47" t="s">
        <v>134</v>
      </c>
      <c r="E5" s="38" t="s">
        <v>1</v>
      </c>
      <c r="F5" s="38" t="s">
        <v>78</v>
      </c>
      <c r="G5" s="38" t="s">
        <v>79</v>
      </c>
      <c r="H5" s="38" t="s">
        <v>54</v>
      </c>
      <c r="I5" s="38" t="s">
        <v>1</v>
      </c>
      <c r="J5" s="38" t="s">
        <v>78</v>
      </c>
      <c r="K5" s="38" t="s">
        <v>79</v>
      </c>
      <c r="L5" s="38" t="s">
        <v>54</v>
      </c>
      <c r="M5" s="38" t="s">
        <v>1</v>
      </c>
      <c r="N5" s="38" t="s">
        <v>78</v>
      </c>
      <c r="O5" s="38" t="s">
        <v>79</v>
      </c>
      <c r="P5" s="38" t="s">
        <v>54</v>
      </c>
      <c r="Q5" s="38" t="s">
        <v>1</v>
      </c>
      <c r="R5" s="38" t="s">
        <v>78</v>
      </c>
      <c r="S5" s="38" t="s">
        <v>79</v>
      </c>
      <c r="T5" s="38" t="s">
        <v>54</v>
      </c>
      <c r="U5" s="38" t="s">
        <v>1</v>
      </c>
      <c r="V5" s="38" t="s">
        <v>78</v>
      </c>
      <c r="W5" s="38" t="s">
        <v>79</v>
      </c>
      <c r="X5" s="38" t="s">
        <v>54</v>
      </c>
      <c r="Y5" s="38" t="s">
        <v>1</v>
      </c>
      <c r="Z5" s="38" t="s">
        <v>78</v>
      </c>
      <c r="AA5" s="38" t="s">
        <v>79</v>
      </c>
      <c r="AB5" s="38" t="s">
        <v>54</v>
      </c>
      <c r="AC5" s="38" t="s">
        <v>1</v>
      </c>
      <c r="AD5" s="38" t="s">
        <v>78</v>
      </c>
      <c r="AE5" s="38" t="s">
        <v>79</v>
      </c>
      <c r="AF5" s="38" t="s">
        <v>54</v>
      </c>
      <c r="AG5" s="38" t="s">
        <v>1</v>
      </c>
      <c r="AH5" s="38" t="s">
        <v>78</v>
      </c>
      <c r="AI5" s="38" t="s">
        <v>79</v>
      </c>
      <c r="AJ5" s="38" t="s">
        <v>54</v>
      </c>
      <c r="AK5" s="38" t="s">
        <v>1</v>
      </c>
      <c r="AL5" s="38" t="s">
        <v>78</v>
      </c>
      <c r="AM5" s="38" t="s">
        <v>79</v>
      </c>
      <c r="AN5" s="38" t="s">
        <v>54</v>
      </c>
      <c r="AO5" s="38" t="s">
        <v>1</v>
      </c>
      <c r="AP5" s="38" t="s">
        <v>78</v>
      </c>
      <c r="AQ5" s="38" t="s">
        <v>79</v>
      </c>
      <c r="AR5" s="38" t="s">
        <v>54</v>
      </c>
      <c r="AS5" s="38" t="s">
        <v>1</v>
      </c>
      <c r="AT5" s="38" t="s">
        <v>78</v>
      </c>
      <c r="AU5" s="38" t="s">
        <v>79</v>
      </c>
      <c r="AV5" s="38" t="s">
        <v>54</v>
      </c>
      <c r="AW5" s="38" t="s">
        <v>1</v>
      </c>
      <c r="AX5" s="38" t="s">
        <v>78</v>
      </c>
      <c r="AY5" s="38" t="s">
        <v>79</v>
      </c>
      <c r="AZ5" s="38" t="s">
        <v>54</v>
      </c>
      <c r="BA5" s="89">
        <f>AZ6+AV6+AR6+AN6+AJ6+AF6+AB6+X6+T6+P6+L6+H6</f>
        <v>170</v>
      </c>
      <c r="BB5" s="92">
        <f>AZ10+AV10+AR10+AN10+AJ10+AF10+AB10+X10+T10+P10+L10+H10</f>
        <v>2.98</v>
      </c>
      <c r="BC5" s="93">
        <f>BB5/2</f>
        <v>1.49</v>
      </c>
    </row>
    <row r="6" spans="1:56" ht="36.75" customHeight="1">
      <c r="A6" s="88"/>
      <c r="B6" s="88"/>
      <c r="C6" s="94" t="s">
        <v>12</v>
      </c>
      <c r="D6" s="96" t="s">
        <v>135</v>
      </c>
      <c r="E6" s="86">
        <v>2</v>
      </c>
      <c r="F6" s="86">
        <v>3</v>
      </c>
      <c r="G6" s="86">
        <v>10</v>
      </c>
      <c r="H6" s="86">
        <f>E6+F6+G6</f>
        <v>15</v>
      </c>
      <c r="I6" s="86">
        <v>2</v>
      </c>
      <c r="J6" s="86">
        <v>3</v>
      </c>
      <c r="K6" s="86">
        <v>10</v>
      </c>
      <c r="L6" s="86">
        <f t="shared" ref="L6" si="0">I6+J6+K6</f>
        <v>15</v>
      </c>
      <c r="M6" s="86">
        <v>2</v>
      </c>
      <c r="N6" s="86">
        <v>3</v>
      </c>
      <c r="O6" s="86">
        <v>9</v>
      </c>
      <c r="P6" s="86">
        <f t="shared" ref="P6" si="1">M6+N6+O6</f>
        <v>14</v>
      </c>
      <c r="Q6" s="86">
        <v>2</v>
      </c>
      <c r="R6" s="86">
        <v>3</v>
      </c>
      <c r="S6" s="86">
        <v>9</v>
      </c>
      <c r="T6" s="86">
        <f t="shared" ref="T6" si="2">Q6+R6+S6</f>
        <v>14</v>
      </c>
      <c r="U6" s="86">
        <v>2</v>
      </c>
      <c r="V6" s="86">
        <v>3</v>
      </c>
      <c r="W6" s="86">
        <v>9</v>
      </c>
      <c r="X6" s="86">
        <f t="shared" ref="X6" si="3">U6+V6+W6</f>
        <v>14</v>
      </c>
      <c r="Y6" s="86">
        <v>2</v>
      </c>
      <c r="Z6" s="86">
        <v>3</v>
      </c>
      <c r="AA6" s="86">
        <v>9</v>
      </c>
      <c r="AB6" s="86">
        <f t="shared" ref="AB6" si="4">Y6+Z6+AA6</f>
        <v>14</v>
      </c>
      <c r="AC6" s="86">
        <v>2</v>
      </c>
      <c r="AD6" s="86">
        <v>3</v>
      </c>
      <c r="AE6" s="86">
        <v>9</v>
      </c>
      <c r="AF6" s="86">
        <f t="shared" ref="AF6" si="5">AC6+AD6+AE6</f>
        <v>14</v>
      </c>
      <c r="AG6" s="86">
        <v>2</v>
      </c>
      <c r="AH6" s="86">
        <v>3</v>
      </c>
      <c r="AI6" s="86">
        <v>9</v>
      </c>
      <c r="AJ6" s="86">
        <f t="shared" ref="AJ6" si="6">AG6+AH6+AI6</f>
        <v>14</v>
      </c>
      <c r="AK6" s="86">
        <v>2</v>
      </c>
      <c r="AL6" s="86">
        <v>3</v>
      </c>
      <c r="AM6" s="86">
        <v>9</v>
      </c>
      <c r="AN6" s="86">
        <f t="shared" ref="AN6" si="7">AK6+AL6+AM6</f>
        <v>14</v>
      </c>
      <c r="AO6" s="86">
        <v>2</v>
      </c>
      <c r="AP6" s="86">
        <v>3</v>
      </c>
      <c r="AQ6" s="86">
        <v>9</v>
      </c>
      <c r="AR6" s="86">
        <f t="shared" ref="AR6" si="8">AO6+AP6+AQ6</f>
        <v>14</v>
      </c>
      <c r="AS6" s="86">
        <v>2</v>
      </c>
      <c r="AT6" s="86">
        <v>3</v>
      </c>
      <c r="AU6" s="86">
        <v>9</v>
      </c>
      <c r="AV6" s="86">
        <f t="shared" ref="AV6" si="9">AS6+AT6+AU6</f>
        <v>14</v>
      </c>
      <c r="AW6" s="86">
        <v>2</v>
      </c>
      <c r="AX6" s="86">
        <v>3</v>
      </c>
      <c r="AY6" s="86">
        <v>9</v>
      </c>
      <c r="AZ6" s="86">
        <f t="shared" ref="AZ6" si="10">AW6+AX6+AY6</f>
        <v>14</v>
      </c>
      <c r="BA6" s="90"/>
      <c r="BB6" s="93"/>
      <c r="BC6" s="93"/>
    </row>
    <row r="7" spans="1:56" ht="33" customHeight="1">
      <c r="A7" s="88"/>
      <c r="B7" s="88"/>
      <c r="C7" s="95"/>
      <c r="D7" s="9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90"/>
      <c r="BB7" s="93"/>
      <c r="BC7" s="93"/>
    </row>
    <row r="8" spans="1:56" ht="50.25" customHeight="1">
      <c r="A8" s="88"/>
      <c r="B8" s="88"/>
      <c r="C8" s="37" t="s">
        <v>60</v>
      </c>
      <c r="D8" s="48" t="s">
        <v>136</v>
      </c>
      <c r="E8" s="84" t="s">
        <v>63</v>
      </c>
      <c r="F8" s="84"/>
      <c r="G8" s="84"/>
      <c r="H8" s="84"/>
      <c r="I8" s="84" t="s">
        <v>65</v>
      </c>
      <c r="J8" s="84"/>
      <c r="K8" s="84"/>
      <c r="L8" s="84"/>
      <c r="M8" s="84" t="s">
        <v>66</v>
      </c>
      <c r="N8" s="84"/>
      <c r="O8" s="84"/>
      <c r="P8" s="84"/>
      <c r="Q8" s="84" t="s">
        <v>67</v>
      </c>
      <c r="R8" s="84"/>
      <c r="S8" s="84"/>
      <c r="T8" s="84"/>
      <c r="U8" s="84" t="s">
        <v>68</v>
      </c>
      <c r="V8" s="84"/>
      <c r="W8" s="84"/>
      <c r="X8" s="84"/>
      <c r="Y8" s="84" t="s">
        <v>69</v>
      </c>
      <c r="Z8" s="84"/>
      <c r="AA8" s="84"/>
      <c r="AB8" s="84"/>
      <c r="AC8" s="84" t="s">
        <v>70</v>
      </c>
      <c r="AD8" s="84"/>
      <c r="AE8" s="84"/>
      <c r="AF8" s="84"/>
      <c r="AG8" s="84" t="s">
        <v>71</v>
      </c>
      <c r="AH8" s="84"/>
      <c r="AI8" s="84"/>
      <c r="AJ8" s="84"/>
      <c r="AK8" s="85" t="s">
        <v>96</v>
      </c>
      <c r="AL8" s="84"/>
      <c r="AM8" s="84"/>
      <c r="AN8" s="84"/>
      <c r="AO8" s="84" t="s">
        <v>72</v>
      </c>
      <c r="AP8" s="84"/>
      <c r="AQ8" s="84"/>
      <c r="AR8" s="84"/>
      <c r="AS8" s="84" t="s">
        <v>73</v>
      </c>
      <c r="AT8" s="84"/>
      <c r="AU8" s="84"/>
      <c r="AV8" s="84"/>
      <c r="AW8" s="84" t="s">
        <v>74</v>
      </c>
      <c r="AX8" s="84"/>
      <c r="AY8" s="84"/>
      <c r="AZ8" s="84"/>
      <c r="BA8" s="90"/>
      <c r="BB8" s="93"/>
      <c r="BC8" s="93"/>
    </row>
    <row r="9" spans="1:56" ht="63" customHeight="1">
      <c r="A9" s="88"/>
      <c r="B9" s="88"/>
      <c r="C9" s="37" t="s">
        <v>61</v>
      </c>
      <c r="D9" s="44" t="s">
        <v>137</v>
      </c>
      <c r="E9" s="38" t="s">
        <v>1</v>
      </c>
      <c r="F9" s="38" t="s">
        <v>78</v>
      </c>
      <c r="G9" s="38" t="s">
        <v>79</v>
      </c>
      <c r="H9" s="38" t="s">
        <v>54</v>
      </c>
      <c r="I9" s="38" t="s">
        <v>1</v>
      </c>
      <c r="J9" s="38" t="s">
        <v>78</v>
      </c>
      <c r="K9" s="38" t="s">
        <v>79</v>
      </c>
      <c r="L9" s="38" t="s">
        <v>54</v>
      </c>
      <c r="M9" s="38" t="s">
        <v>1</v>
      </c>
      <c r="N9" s="38" t="s">
        <v>78</v>
      </c>
      <c r="O9" s="38" t="s">
        <v>79</v>
      </c>
      <c r="P9" s="38" t="s">
        <v>54</v>
      </c>
      <c r="Q9" s="38" t="s">
        <v>1</v>
      </c>
      <c r="R9" s="38" t="s">
        <v>78</v>
      </c>
      <c r="S9" s="38" t="s">
        <v>79</v>
      </c>
      <c r="T9" s="38" t="s">
        <v>54</v>
      </c>
      <c r="U9" s="38" t="s">
        <v>1</v>
      </c>
      <c r="V9" s="38" t="s">
        <v>78</v>
      </c>
      <c r="W9" s="38" t="s">
        <v>79</v>
      </c>
      <c r="X9" s="38" t="s">
        <v>54</v>
      </c>
      <c r="Y9" s="38" t="s">
        <v>1</v>
      </c>
      <c r="Z9" s="38" t="s">
        <v>78</v>
      </c>
      <c r="AA9" s="38" t="s">
        <v>79</v>
      </c>
      <c r="AB9" s="38" t="s">
        <v>54</v>
      </c>
      <c r="AC9" s="38" t="s">
        <v>1</v>
      </c>
      <c r="AD9" s="38" t="s">
        <v>78</v>
      </c>
      <c r="AE9" s="38" t="s">
        <v>79</v>
      </c>
      <c r="AF9" s="38" t="s">
        <v>54</v>
      </c>
      <c r="AG9" s="38" t="s">
        <v>1</v>
      </c>
      <c r="AH9" s="38" t="s">
        <v>78</v>
      </c>
      <c r="AI9" s="38" t="s">
        <v>79</v>
      </c>
      <c r="AJ9" s="38" t="s">
        <v>54</v>
      </c>
      <c r="AK9" s="38" t="s">
        <v>1</v>
      </c>
      <c r="AL9" s="38" t="s">
        <v>78</v>
      </c>
      <c r="AM9" s="38" t="s">
        <v>79</v>
      </c>
      <c r="AN9" s="38" t="s">
        <v>54</v>
      </c>
      <c r="AO9" s="38" t="s">
        <v>1</v>
      </c>
      <c r="AP9" s="38" t="s">
        <v>78</v>
      </c>
      <c r="AQ9" s="38" t="s">
        <v>79</v>
      </c>
      <c r="AR9" s="38" t="s">
        <v>54</v>
      </c>
      <c r="AS9" s="38" t="s">
        <v>1</v>
      </c>
      <c r="AT9" s="38" t="s">
        <v>78</v>
      </c>
      <c r="AU9" s="38" t="s">
        <v>79</v>
      </c>
      <c r="AV9" s="38" t="s">
        <v>54</v>
      </c>
      <c r="AW9" s="38" t="s">
        <v>1</v>
      </c>
      <c r="AX9" s="38" t="s">
        <v>78</v>
      </c>
      <c r="AY9" s="38" t="s">
        <v>79</v>
      </c>
      <c r="AZ9" s="38" t="s">
        <v>54</v>
      </c>
      <c r="BA9" s="90"/>
      <c r="BB9" s="93"/>
      <c r="BC9" s="93"/>
    </row>
    <row r="10" spans="1:56" ht="64.5" customHeight="1">
      <c r="A10" s="88"/>
      <c r="B10" s="88"/>
      <c r="C10" s="37" t="s">
        <v>59</v>
      </c>
      <c r="D10" s="44" t="s">
        <v>138</v>
      </c>
      <c r="E10" s="56">
        <f>E6*100/10000</f>
        <v>0.02</v>
      </c>
      <c r="F10" s="56">
        <f>F6*150/10000</f>
        <v>4.4999999999999998E-2</v>
      </c>
      <c r="G10" s="56">
        <f>G6*200/10000</f>
        <v>0.2</v>
      </c>
      <c r="H10" s="56">
        <f>G10+F10+E10</f>
        <v>0.26500000000000001</v>
      </c>
      <c r="I10" s="56">
        <f t="shared" ref="I10" si="11">I6*100/10000</f>
        <v>0.02</v>
      </c>
      <c r="J10" s="56">
        <f t="shared" ref="J10" si="12">J6*150/10000</f>
        <v>4.4999999999999998E-2</v>
      </c>
      <c r="K10" s="56">
        <f t="shared" ref="K10" si="13">K6*200/10000</f>
        <v>0.2</v>
      </c>
      <c r="L10" s="56">
        <f t="shared" ref="L10" si="14">K10+J10+I10</f>
        <v>0.26500000000000001</v>
      </c>
      <c r="M10" s="56">
        <f t="shared" ref="M10" si="15">M6*100/10000</f>
        <v>0.02</v>
      </c>
      <c r="N10" s="56">
        <f t="shared" ref="N10" si="16">N6*150/10000</f>
        <v>4.4999999999999998E-2</v>
      </c>
      <c r="O10" s="56">
        <f t="shared" ref="O10" si="17">O6*200/10000</f>
        <v>0.18</v>
      </c>
      <c r="P10" s="56">
        <f t="shared" ref="P10" si="18">O10+N10+M10</f>
        <v>0.24499999999999997</v>
      </c>
      <c r="Q10" s="56">
        <f t="shared" ref="Q10" si="19">Q6*100/10000</f>
        <v>0.02</v>
      </c>
      <c r="R10" s="56">
        <f t="shared" ref="R10" si="20">R6*150/10000</f>
        <v>4.4999999999999998E-2</v>
      </c>
      <c r="S10" s="56">
        <f t="shared" ref="S10" si="21">S6*200/10000</f>
        <v>0.18</v>
      </c>
      <c r="T10" s="56">
        <f t="shared" ref="T10" si="22">S10+R10+Q10</f>
        <v>0.24499999999999997</v>
      </c>
      <c r="U10" s="56">
        <f t="shared" ref="U10" si="23">U6*100/10000</f>
        <v>0.02</v>
      </c>
      <c r="V10" s="56">
        <f t="shared" ref="V10" si="24">V6*150/10000</f>
        <v>4.4999999999999998E-2</v>
      </c>
      <c r="W10" s="56">
        <f t="shared" ref="W10" si="25">W6*200/10000</f>
        <v>0.18</v>
      </c>
      <c r="X10" s="56">
        <f t="shared" ref="X10" si="26">W10+V10+U10</f>
        <v>0.24499999999999997</v>
      </c>
      <c r="Y10" s="56">
        <f t="shared" ref="Y10" si="27">Y6*100/10000</f>
        <v>0.02</v>
      </c>
      <c r="Z10" s="56">
        <f t="shared" ref="Z10" si="28">Z6*150/10000</f>
        <v>4.4999999999999998E-2</v>
      </c>
      <c r="AA10" s="56">
        <f t="shared" ref="AA10" si="29">AA6*200/10000</f>
        <v>0.18</v>
      </c>
      <c r="AB10" s="56">
        <f t="shared" ref="AB10" si="30">AA10+Z10+Y10</f>
        <v>0.24499999999999997</v>
      </c>
      <c r="AC10" s="56">
        <f t="shared" ref="AC10" si="31">AC6*100/10000</f>
        <v>0.02</v>
      </c>
      <c r="AD10" s="56">
        <f t="shared" ref="AD10" si="32">AD6*150/10000</f>
        <v>4.4999999999999998E-2</v>
      </c>
      <c r="AE10" s="56">
        <f t="shared" ref="AE10" si="33">AE6*200/10000</f>
        <v>0.18</v>
      </c>
      <c r="AF10" s="56">
        <f t="shared" ref="AF10" si="34">AE10+AD10+AC10</f>
        <v>0.24499999999999997</v>
      </c>
      <c r="AG10" s="56">
        <f t="shared" ref="AG10" si="35">AG6*100/10000</f>
        <v>0.02</v>
      </c>
      <c r="AH10" s="56">
        <f t="shared" ref="AH10" si="36">AH6*150/10000</f>
        <v>4.4999999999999998E-2</v>
      </c>
      <c r="AI10" s="56">
        <f t="shared" ref="AI10" si="37">AI6*200/10000</f>
        <v>0.18</v>
      </c>
      <c r="AJ10" s="56">
        <f t="shared" ref="AJ10" si="38">AI10+AH10+AG10</f>
        <v>0.24499999999999997</v>
      </c>
      <c r="AK10" s="56">
        <f t="shared" ref="AK10" si="39">AK6*100/10000</f>
        <v>0.02</v>
      </c>
      <c r="AL10" s="56">
        <f t="shared" ref="AL10" si="40">AL6*150/10000</f>
        <v>4.4999999999999998E-2</v>
      </c>
      <c r="AM10" s="56">
        <f t="shared" ref="AM10" si="41">AM6*200/10000</f>
        <v>0.18</v>
      </c>
      <c r="AN10" s="56">
        <f t="shared" ref="AN10" si="42">AM10+AL10+AK10</f>
        <v>0.24499999999999997</v>
      </c>
      <c r="AO10" s="56">
        <f t="shared" ref="AO10" si="43">AO6*100/10000</f>
        <v>0.02</v>
      </c>
      <c r="AP10" s="56">
        <f t="shared" ref="AP10" si="44">AP6*150/10000</f>
        <v>4.4999999999999998E-2</v>
      </c>
      <c r="AQ10" s="56">
        <f t="shared" ref="AQ10" si="45">AQ6*200/10000</f>
        <v>0.18</v>
      </c>
      <c r="AR10" s="56">
        <f t="shared" ref="AR10" si="46">AQ10+AP10+AO10</f>
        <v>0.24499999999999997</v>
      </c>
      <c r="AS10" s="56">
        <f t="shared" ref="AS10" si="47">AS6*100/10000</f>
        <v>0.02</v>
      </c>
      <c r="AT10" s="56">
        <f t="shared" ref="AT10" si="48">AT6*150/10000</f>
        <v>4.4999999999999998E-2</v>
      </c>
      <c r="AU10" s="56">
        <f t="shared" ref="AU10" si="49">AU6*200/10000</f>
        <v>0.18</v>
      </c>
      <c r="AV10" s="56">
        <f t="shared" ref="AV10" si="50">AU10+AT10+AS10</f>
        <v>0.24499999999999997</v>
      </c>
      <c r="AW10" s="56">
        <f t="shared" ref="AW10" si="51">AW6*100/10000</f>
        <v>0.02</v>
      </c>
      <c r="AX10" s="56">
        <f t="shared" ref="AX10" si="52">AX6*150/10000</f>
        <v>4.4999999999999998E-2</v>
      </c>
      <c r="AY10" s="56">
        <f t="shared" ref="AY10" si="53">AY6*200/10000</f>
        <v>0.18</v>
      </c>
      <c r="AZ10" s="56">
        <f t="shared" ref="AZ10" si="54">AY10+AX10+AW10</f>
        <v>0.24499999999999997</v>
      </c>
      <c r="BA10" s="91"/>
      <c r="BB10" s="93"/>
      <c r="BC10" s="93"/>
    </row>
    <row r="11" spans="1:56" ht="90.6" customHeight="1"/>
  </sheetData>
  <mergeCells count="83">
    <mergeCell ref="AW4:AZ4"/>
    <mergeCell ref="A1:B1"/>
    <mergeCell ref="A2:BC2"/>
    <mergeCell ref="AD3:AL3"/>
    <mergeCell ref="AR3:AY3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  <mergeCell ref="AS4:AV4"/>
    <mergeCell ref="A5:A10"/>
    <mergeCell ref="B5:B10"/>
    <mergeCell ref="BA5:BA10"/>
    <mergeCell ref="BB5:BB10"/>
    <mergeCell ref="BC5:BC10"/>
    <mergeCell ref="C6:C7"/>
    <mergeCell ref="D6:D7"/>
    <mergeCell ref="E6:E7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AX6:AX7"/>
    <mergeCell ref="AY6:AY7"/>
    <mergeCell ref="AZ6:AZ7"/>
    <mergeCell ref="E8:H8"/>
    <mergeCell ref="I8:L8"/>
    <mergeCell ref="M8:P8"/>
    <mergeCell ref="Q8:T8"/>
    <mergeCell ref="U8:X8"/>
    <mergeCell ref="Y8:AB8"/>
    <mergeCell ref="AC8:AF8"/>
    <mergeCell ref="AR6:AR7"/>
    <mergeCell ref="AS6:AS7"/>
    <mergeCell ref="AT6:AT7"/>
    <mergeCell ref="AU6:AU7"/>
    <mergeCell ref="AV6:AV7"/>
    <mergeCell ref="AW6:AW7"/>
    <mergeCell ref="AG8:AJ8"/>
    <mergeCell ref="AK8:AN8"/>
    <mergeCell ref="AO8:AR8"/>
    <mergeCell ref="AS8:AV8"/>
    <mergeCell ref="AW8:AZ8"/>
  </mergeCells>
  <phoneticPr fontId="23" type="noConversion"/>
  <pageMargins left="0.7" right="0.7" top="0.75" bottom="0.75" header="0.3" footer="0.3"/>
  <pageSetup paperSize="9" scale="4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M6" sqref="M6:M7"/>
    </sheetView>
  </sheetViews>
  <sheetFormatPr defaultColWidth="9" defaultRowHeight="13.5"/>
  <cols>
    <col min="1" max="13" width="10.75" customWidth="1"/>
    <col min="14" max="256" width="10" customWidth="1"/>
  </cols>
  <sheetData>
    <row r="1" spans="1:13" ht="18.75">
      <c r="A1" s="108" t="s">
        <v>83</v>
      </c>
      <c r="B1" s="74"/>
    </row>
    <row r="2" spans="1:13" ht="35.1" customHeight="1">
      <c r="A2" s="78" t="s">
        <v>87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35.1" customHeight="1">
      <c r="A3" s="2"/>
      <c r="B3" s="2"/>
      <c r="C3" s="2"/>
      <c r="D3" s="2"/>
      <c r="E3" s="2"/>
      <c r="F3" s="2"/>
      <c r="G3" s="22"/>
      <c r="H3" s="75" t="s">
        <v>57</v>
      </c>
      <c r="I3" s="75"/>
      <c r="J3" s="3"/>
      <c r="K3" s="75" t="s">
        <v>58</v>
      </c>
      <c r="L3" s="75"/>
      <c r="M3" s="2"/>
    </row>
    <row r="4" spans="1:13" ht="37.5" customHeight="1">
      <c r="A4" s="110" t="s">
        <v>8</v>
      </c>
      <c r="B4" s="110" t="s">
        <v>9</v>
      </c>
      <c r="C4" s="110" t="s">
        <v>10</v>
      </c>
      <c r="D4" s="110" t="s">
        <v>11</v>
      </c>
      <c r="E4" s="110" t="s">
        <v>12</v>
      </c>
      <c r="F4" s="110" t="s">
        <v>13</v>
      </c>
      <c r="G4" s="110" t="s">
        <v>14</v>
      </c>
      <c r="H4" s="110" t="s">
        <v>43</v>
      </c>
      <c r="I4" s="113" t="s">
        <v>35</v>
      </c>
      <c r="J4" s="114"/>
      <c r="K4" s="115"/>
      <c r="L4" s="109" t="s">
        <v>38</v>
      </c>
      <c r="M4" s="73" t="s">
        <v>41</v>
      </c>
    </row>
    <row r="5" spans="1:13" ht="39.950000000000003" customHeight="1">
      <c r="A5" s="111"/>
      <c r="B5" s="111"/>
      <c r="C5" s="112"/>
      <c r="D5" s="112"/>
      <c r="E5" s="112"/>
      <c r="F5" s="112"/>
      <c r="G5" s="112"/>
      <c r="H5" s="112"/>
      <c r="I5" s="23" t="s">
        <v>80</v>
      </c>
      <c r="J5" s="23" t="s">
        <v>81</v>
      </c>
      <c r="K5" s="23" t="s">
        <v>82</v>
      </c>
      <c r="L5" s="110"/>
      <c r="M5" s="72"/>
    </row>
    <row r="6" spans="1:13" ht="37.5" customHeight="1">
      <c r="A6" s="24"/>
      <c r="B6" s="25"/>
      <c r="C6" s="64" t="s">
        <v>139</v>
      </c>
      <c r="D6" s="64" t="s">
        <v>140</v>
      </c>
      <c r="E6" s="26">
        <v>13500818900</v>
      </c>
      <c r="F6" s="24">
        <v>103</v>
      </c>
      <c r="G6" s="24">
        <v>53</v>
      </c>
      <c r="H6" s="24">
        <v>21</v>
      </c>
      <c r="I6" s="24">
        <v>167</v>
      </c>
      <c r="J6" s="24">
        <v>33</v>
      </c>
      <c r="K6" s="24">
        <v>36</v>
      </c>
      <c r="L6" s="24">
        <f>(I6*100+J6*200+K6*300)/10000</f>
        <v>3.41</v>
      </c>
      <c r="M6" s="27">
        <f>L6/2/2</f>
        <v>0.85250000000000004</v>
      </c>
    </row>
    <row r="7" spans="1:13" ht="38.25" customHeight="1">
      <c r="A7" s="24"/>
      <c r="B7" s="25"/>
      <c r="C7" s="64" t="s">
        <v>141</v>
      </c>
      <c r="D7" s="68" t="s">
        <v>142</v>
      </c>
      <c r="E7" s="28">
        <v>18843186504</v>
      </c>
      <c r="F7" s="28">
        <v>74</v>
      </c>
      <c r="G7" s="28">
        <v>74</v>
      </c>
      <c r="H7" s="28">
        <v>3</v>
      </c>
      <c r="I7" s="28">
        <v>0</v>
      </c>
      <c r="J7" s="28">
        <v>12</v>
      </c>
      <c r="K7" s="28">
        <v>24</v>
      </c>
      <c r="L7" s="28">
        <v>0.96</v>
      </c>
      <c r="M7" s="27">
        <f>L7/2/2</f>
        <v>0.24</v>
      </c>
    </row>
    <row r="8" spans="1:13" ht="22.15" customHeight="1">
      <c r="A8" s="24"/>
      <c r="B8" s="25"/>
      <c r="C8" s="26"/>
      <c r="D8" s="28"/>
      <c r="E8" s="28"/>
      <c r="F8" s="28"/>
      <c r="G8" s="28"/>
      <c r="H8" s="28"/>
      <c r="I8" s="28"/>
      <c r="J8" s="28"/>
      <c r="K8" s="28"/>
      <c r="L8" s="28"/>
      <c r="M8" s="27"/>
    </row>
    <row r="9" spans="1:13" ht="22.15" customHeight="1">
      <c r="A9" s="24"/>
      <c r="B9" s="25"/>
      <c r="C9" s="26"/>
      <c r="D9" s="24"/>
      <c r="E9" s="24"/>
      <c r="F9" s="24"/>
      <c r="G9" s="24"/>
      <c r="H9" s="24"/>
      <c r="I9" s="24"/>
      <c r="J9" s="24"/>
      <c r="K9" s="24"/>
      <c r="L9" s="24"/>
      <c r="M9" s="27"/>
    </row>
    <row r="10" spans="1:13" ht="22.15" customHeight="1">
      <c r="A10" s="24"/>
      <c r="B10" s="25"/>
      <c r="C10" s="26"/>
      <c r="D10" s="24"/>
      <c r="E10" s="24"/>
      <c r="F10" s="24"/>
      <c r="G10" s="24"/>
      <c r="H10" s="24"/>
      <c r="I10" s="24"/>
      <c r="J10" s="24"/>
      <c r="K10" s="24"/>
      <c r="L10" s="24"/>
      <c r="M10" s="27"/>
    </row>
    <row r="11" spans="1:13" ht="22.15" customHeight="1">
      <c r="A11" s="24"/>
      <c r="B11" s="25"/>
      <c r="C11" s="26"/>
      <c r="D11" s="24"/>
      <c r="E11" s="24"/>
      <c r="F11" s="24"/>
      <c r="G11" s="24"/>
      <c r="H11" s="24"/>
      <c r="I11" s="24"/>
      <c r="J11" s="24"/>
      <c r="K11" s="24"/>
      <c r="L11" s="24"/>
      <c r="M11" s="29"/>
    </row>
    <row r="12" spans="1:13" ht="22.15" customHeight="1">
      <c r="A12" s="24"/>
      <c r="B12" s="25"/>
      <c r="C12" s="26"/>
      <c r="D12" s="26"/>
      <c r="E12" s="26"/>
      <c r="F12" s="26"/>
      <c r="G12" s="24"/>
      <c r="H12" s="26"/>
      <c r="I12" s="24"/>
      <c r="J12" s="26"/>
      <c r="K12" s="24"/>
      <c r="L12" s="24"/>
      <c r="M12" s="27"/>
    </row>
    <row r="13" spans="1:13" ht="22.15" customHeight="1">
      <c r="A13" s="24"/>
      <c r="B13" s="25"/>
      <c r="C13" s="26"/>
      <c r="D13" s="26"/>
      <c r="E13" s="26"/>
      <c r="F13" s="26"/>
      <c r="G13" s="24"/>
      <c r="H13" s="26"/>
      <c r="I13" s="24"/>
      <c r="J13" s="26"/>
      <c r="K13" s="24"/>
      <c r="L13" s="24"/>
      <c r="M13" s="27"/>
    </row>
    <row r="14" spans="1:13" ht="22.15" customHeight="1">
      <c r="A14" s="24"/>
      <c r="B14" s="25"/>
      <c r="C14" s="26"/>
      <c r="D14" s="26"/>
      <c r="E14" s="26"/>
      <c r="F14" s="26"/>
      <c r="G14" s="30"/>
      <c r="H14" s="26"/>
      <c r="I14" s="30"/>
      <c r="J14" s="26"/>
      <c r="K14" s="30"/>
      <c r="L14" s="30"/>
      <c r="M14" s="27"/>
    </row>
    <row r="15" spans="1:13" ht="22.15" customHeight="1">
      <c r="A15" s="24"/>
      <c r="B15" s="25"/>
      <c r="C15" s="26"/>
      <c r="D15" s="26"/>
      <c r="E15" s="26"/>
      <c r="F15" s="26"/>
      <c r="G15" s="30"/>
      <c r="H15" s="26"/>
      <c r="I15" s="30"/>
      <c r="J15" s="26"/>
      <c r="K15" s="30"/>
      <c r="L15" s="30"/>
      <c r="M15" s="27"/>
    </row>
    <row r="16" spans="1:13" ht="22.15" customHeight="1">
      <c r="A16" s="24"/>
      <c r="B16" s="25"/>
      <c r="C16" s="26"/>
      <c r="D16" s="26"/>
      <c r="E16" s="26"/>
      <c r="F16" s="26"/>
      <c r="G16" s="30"/>
      <c r="H16" s="26"/>
      <c r="I16" s="30"/>
      <c r="J16" s="26"/>
      <c r="K16" s="30"/>
      <c r="L16" s="30"/>
      <c r="M16" s="27"/>
    </row>
    <row r="17" spans="1:13" ht="22.15" customHeight="1">
      <c r="A17" s="24"/>
      <c r="B17" s="25"/>
      <c r="C17" s="26"/>
      <c r="D17" s="26"/>
      <c r="E17" s="26"/>
      <c r="F17" s="26"/>
      <c r="G17" s="30" t="s">
        <v>44</v>
      </c>
      <c r="H17" s="26"/>
      <c r="I17" s="30"/>
      <c r="J17" s="26"/>
      <c r="K17" s="30"/>
      <c r="L17" s="30"/>
      <c r="M17" s="27"/>
    </row>
    <row r="18" spans="1:13" ht="22.15" customHeight="1">
      <c r="A18" s="24"/>
      <c r="B18" s="25"/>
      <c r="C18" s="26"/>
      <c r="D18" s="31"/>
      <c r="E18" s="31"/>
      <c r="F18" s="31"/>
      <c r="G18" s="30"/>
      <c r="H18" s="31"/>
      <c r="I18" s="30"/>
      <c r="J18" s="31"/>
      <c r="K18" s="30"/>
      <c r="L18" s="30"/>
      <c r="M18" s="27"/>
    </row>
    <row r="19" spans="1:13" ht="22.15" customHeight="1">
      <c r="A19" s="24"/>
      <c r="B19" s="25"/>
      <c r="C19" s="26"/>
      <c r="D19" s="31"/>
      <c r="E19" s="31"/>
      <c r="F19" s="31"/>
      <c r="G19" s="30"/>
      <c r="H19" s="31"/>
      <c r="I19" s="30"/>
      <c r="J19" s="31"/>
      <c r="K19" s="30"/>
      <c r="L19" s="30"/>
      <c r="M19" s="27"/>
    </row>
    <row r="32" spans="1:13">
      <c r="B32" s="32"/>
      <c r="C32" s="32"/>
      <c r="D32" s="32"/>
    </row>
    <row r="33" spans="2:4">
      <c r="B33" s="32"/>
      <c r="C33" s="33"/>
      <c r="D33" s="32"/>
    </row>
    <row r="34" spans="2:4">
      <c r="B34" s="32"/>
      <c r="C34" s="33"/>
      <c r="D34" s="32"/>
    </row>
    <row r="35" spans="2:4">
      <c r="B35" s="32"/>
      <c r="C35" s="33"/>
      <c r="D35" s="32"/>
    </row>
    <row r="36" spans="2:4">
      <c r="B36" s="32"/>
      <c r="C36" s="33"/>
      <c r="D36" s="32"/>
    </row>
    <row r="37" spans="2:4">
      <c r="B37" s="32"/>
      <c r="C37" s="33"/>
      <c r="D37" s="32"/>
    </row>
    <row r="38" spans="2:4">
      <c r="B38" s="32"/>
      <c r="C38" s="33"/>
      <c r="D38" s="32"/>
    </row>
    <row r="39" spans="2:4">
      <c r="B39" s="32"/>
      <c r="C39" s="33"/>
      <c r="D39" s="32"/>
    </row>
    <row r="40" spans="2:4">
      <c r="B40" s="32"/>
      <c r="C40" s="33"/>
      <c r="D40" s="32"/>
    </row>
    <row r="41" spans="2:4">
      <c r="B41" s="32"/>
      <c r="C41" s="33"/>
      <c r="D41" s="32"/>
    </row>
    <row r="42" spans="2:4">
      <c r="B42" s="32"/>
      <c r="C42" s="33"/>
      <c r="D42" s="32"/>
    </row>
    <row r="43" spans="2:4">
      <c r="B43" s="32"/>
      <c r="C43" s="33"/>
      <c r="D43" s="32"/>
    </row>
    <row r="44" spans="2:4">
      <c r="B44" s="32"/>
      <c r="C44" s="33"/>
      <c r="D44" s="32"/>
    </row>
    <row r="45" spans="2:4">
      <c r="B45" s="32"/>
      <c r="C45" s="34"/>
      <c r="D45" s="32"/>
    </row>
    <row r="46" spans="2:4">
      <c r="B46" s="32"/>
      <c r="C46" s="34"/>
      <c r="D46" s="32"/>
    </row>
    <row r="47" spans="2:4">
      <c r="B47" s="32"/>
      <c r="C47" s="32"/>
      <c r="D47" s="32"/>
    </row>
  </sheetData>
  <mergeCells count="15">
    <mergeCell ref="A1:B1"/>
    <mergeCell ref="A2:M2"/>
    <mergeCell ref="M4:M5"/>
    <mergeCell ref="L4:L5"/>
    <mergeCell ref="B4:B5"/>
    <mergeCell ref="G4:G5"/>
    <mergeCell ref="C4:C5"/>
    <mergeCell ref="E4:E5"/>
    <mergeCell ref="K3:L3"/>
    <mergeCell ref="H3:I3"/>
    <mergeCell ref="A4:A5"/>
    <mergeCell ref="I4:K4"/>
    <mergeCell ref="F4:F5"/>
    <mergeCell ref="H4:H5"/>
    <mergeCell ref="D4:D5"/>
  </mergeCells>
  <phoneticPr fontId="23" type="noConversion"/>
  <pageMargins left="0.39370078740157483" right="0.39370078740157483" top="0.74803149606299213" bottom="0.74803149606299213" header="0.31496062992125984" footer="0.31496062992125984"/>
  <pageSetup paperSize="9" fitToWidth="0" fitToHeight="0" orientation="landscape" r:id="rId1"/>
  <extLst>
    <ext xmlns:x14="http://schemas.microsoft.com/office/spreadsheetml/2009/9/main" uri="{05C60535-1F16-4fd2-B633-F4F36F0B64E0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市汇总表</vt:lpstr>
      <vt:lpstr>新建补贴统计表</vt:lpstr>
      <vt:lpstr>多恩养老康复中心</vt:lpstr>
      <vt:lpstr>怡心苑养老院</vt:lpstr>
      <vt:lpstr>汇滨养老院</vt:lpstr>
      <vt:lpstr>兴顺老年公寓</vt:lpstr>
      <vt:lpstr>倚水佳园老年养护院</vt:lpstr>
      <vt:lpstr>养心苑养老院</vt:lpstr>
      <vt:lpstr>永昌敬老院</vt:lpstr>
      <vt:lpstr>吉盛 大同养老院</vt:lpstr>
      <vt:lpstr>困难老人入住机构补贴统计表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2018-11-30T03:35:30Z</cp:lastPrinted>
  <dcterms:created xsi:type="dcterms:W3CDTF">2015-12-23T21:48:53Z</dcterms:created>
  <dcterms:modified xsi:type="dcterms:W3CDTF">2018-12-18T04:21:48Z</dcterms:modified>
</cp:coreProperties>
</file>